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6"/>
  </bookViews>
  <sheets>
    <sheet name="封面" sheetId="1" r:id="rId1"/>
    <sheet name="100章" sheetId="2" r:id="rId2"/>
    <sheet name="200章" sheetId="3" r:id="rId3"/>
    <sheet name="300章" sheetId="4" r:id="rId4"/>
    <sheet name="400章" sheetId="5" r:id="rId5"/>
    <sheet name="600章 " sheetId="6" r:id="rId6"/>
    <sheet name="5.4" sheetId="7" r:id="rId7"/>
  </sheets>
  <definedNames>
    <definedName name="_xlnm.Print_Titles" localSheetId="1">'100章'!$1:$4</definedName>
    <definedName name="_xlnm.Print_Titles" localSheetId="2">'200章'!$1:$4</definedName>
    <definedName name="_xlnm.Print_Titles" localSheetId="3">'300章'!$1:$4</definedName>
    <definedName name="_xlnm.Print_Titles" localSheetId="5">'600章 '!$1:$4</definedName>
    <definedName name="_xlnm.Print_Titles" localSheetId="4">'400章'!$1:$4</definedName>
  </definedNames>
  <calcPr fullCalcOnLoad="1"/>
</workbook>
</file>

<file path=xl/sharedStrings.xml><?xml version="1.0" encoding="utf-8"?>
<sst xmlns="http://schemas.openxmlformats.org/spreadsheetml/2006/main" count="365" uniqueCount="220">
  <si>
    <r>
      <t>G214</t>
    </r>
    <r>
      <rPr>
        <u val="single"/>
        <sz val="14"/>
        <rFont val="宋体"/>
        <family val="0"/>
      </rPr>
      <t>线</t>
    </r>
    <r>
      <rPr>
        <u val="single"/>
        <sz val="14"/>
        <rFont val="Times New Roman"/>
        <family val="1"/>
      </rPr>
      <t>K1759+200-K1862+000</t>
    </r>
    <r>
      <rPr>
        <u val="single"/>
        <sz val="14"/>
        <rFont val="宋体"/>
        <family val="0"/>
      </rPr>
      <t>段灾毁修复重建</t>
    </r>
    <r>
      <rPr>
        <sz val="16"/>
        <rFont val="黑体"/>
        <family val="0"/>
      </rPr>
      <t>项目</t>
    </r>
  </si>
  <si>
    <r>
      <t xml:space="preserve">    /    </t>
    </r>
    <r>
      <rPr>
        <sz val="16"/>
        <rFont val="黑体"/>
        <family val="0"/>
      </rPr>
      <t>标段</t>
    </r>
  </si>
  <si>
    <r>
      <t>（</t>
    </r>
    <r>
      <rPr>
        <sz val="16"/>
        <rFont val="Times New Roman"/>
        <family val="1"/>
      </rPr>
      <t>K1759+2000~K1862+000</t>
    </r>
    <r>
      <rPr>
        <sz val="16"/>
        <rFont val="黑体"/>
        <family val="0"/>
      </rPr>
      <t>）</t>
    </r>
  </si>
  <si>
    <t>投 标 报 价</t>
  </si>
  <si>
    <t>招  标  人：</t>
  </si>
  <si>
    <t>德钦公路分局</t>
  </si>
  <si>
    <t>投 标 总 价</t>
  </si>
  <si>
    <t>（小写）：</t>
  </si>
  <si>
    <t>元</t>
  </si>
  <si>
    <t>（大写）：</t>
  </si>
  <si>
    <t>投  标  人：</t>
  </si>
  <si>
    <t>（全称）</t>
  </si>
  <si>
    <t>（单位盖章）</t>
  </si>
  <si>
    <t>法定代表人</t>
  </si>
  <si>
    <t>或其授权人：</t>
  </si>
  <si>
    <t>（签字或盖章）</t>
  </si>
  <si>
    <t>编  制  人：</t>
  </si>
  <si>
    <t>（造价工程师签字盖执业资格章）</t>
  </si>
  <si>
    <t xml:space="preserve">编制时间：       </t>
  </si>
  <si>
    <t>年       月       日</t>
  </si>
  <si>
    <t>5.1  工程量清单表</t>
  </si>
  <si>
    <t>工程量清单</t>
  </si>
  <si>
    <t>清单  第100章  总则</t>
  </si>
  <si>
    <t>项目名称：G214线K1759+200-K1862+000段灾毁修复重建项目</t>
  </si>
  <si>
    <r>
      <t>货币单位:人民币</t>
    </r>
    <r>
      <rPr>
        <sz val="10"/>
        <rFont val="宋体"/>
        <family val="0"/>
      </rPr>
      <t xml:space="preserve"> 元</t>
    </r>
  </si>
  <si>
    <t>子目号</t>
  </si>
  <si>
    <t xml:space="preserve"> 子   目   名   称</t>
  </si>
  <si>
    <t>单位</t>
  </si>
  <si>
    <t>数量</t>
  </si>
  <si>
    <t>单价</t>
  </si>
  <si>
    <t>合价</t>
  </si>
  <si>
    <t>通则</t>
  </si>
  <si>
    <t/>
  </si>
  <si>
    <t>101-1</t>
  </si>
  <si>
    <t>保险费</t>
  </si>
  <si>
    <t>101-1-2</t>
  </si>
  <si>
    <t>按合同条款规定，提供第三者责任险（0.5‰）</t>
  </si>
  <si>
    <t>总额</t>
  </si>
  <si>
    <t>102</t>
  </si>
  <si>
    <t>工程管理</t>
  </si>
  <si>
    <t>102-3</t>
  </si>
  <si>
    <t>安全生产费（1.5%）</t>
  </si>
  <si>
    <t>清单               第100章合计         人民币</t>
  </si>
  <si>
    <t>清单 第200章  路基</t>
  </si>
  <si>
    <t>202</t>
  </si>
  <si>
    <t xml:space="preserve">路基修复与补强 </t>
  </si>
  <si>
    <t>202-1</t>
  </si>
  <si>
    <t>路基挖方（不含塌方及滑坡体的清除）</t>
  </si>
  <si>
    <t>202-1-1</t>
  </si>
  <si>
    <t xml:space="preserve">挖土方 </t>
  </si>
  <si>
    <t>m3</t>
  </si>
  <si>
    <t>202-1-2</t>
  </si>
  <si>
    <t>挖石方</t>
  </si>
  <si>
    <t>202-2</t>
  </si>
  <si>
    <t>路基填筑</t>
  </si>
  <si>
    <t>202-2-1</t>
  </si>
  <si>
    <t xml:space="preserve">利用土（石）填筑 </t>
  </si>
  <si>
    <t>202-2-2</t>
  </si>
  <si>
    <t xml:space="preserve">借方填筑(运距1km以内） </t>
  </si>
  <si>
    <t>202-2-3</t>
  </si>
  <si>
    <t>借方超运</t>
  </si>
  <si>
    <t>m3·km</t>
  </si>
  <si>
    <t>202-4</t>
  </si>
  <si>
    <t>路基坡面整修</t>
  </si>
  <si>
    <t>202-4-2</t>
  </si>
  <si>
    <t>坡面填土</t>
  </si>
  <si>
    <t>203</t>
  </si>
  <si>
    <t xml:space="preserve">路基排水 </t>
  </si>
  <si>
    <t>203-2</t>
  </si>
  <si>
    <t>增设排水设施</t>
  </si>
  <si>
    <t>203-2-1</t>
  </si>
  <si>
    <t>边沟、排水沟</t>
  </si>
  <si>
    <t>203-2-1-3</t>
  </si>
  <si>
    <t>现浇混凝土</t>
  </si>
  <si>
    <t>203-2-1-3-2</t>
  </si>
  <si>
    <t>C20 混凝土</t>
  </si>
  <si>
    <t>204</t>
  </si>
  <si>
    <t>路基防护</t>
  </si>
  <si>
    <t>204-2</t>
  </si>
  <si>
    <t>挡土墙修复与加固</t>
  </si>
  <si>
    <t>204-2-4</t>
  </si>
  <si>
    <t>混凝土挡土墙（C20）</t>
  </si>
  <si>
    <t>204-3</t>
  </si>
  <si>
    <t>增设护坡、护面墙、护脚、护肩墙、 拦水坝、河床铺砌、石笼防护</t>
  </si>
  <si>
    <t>204-3-3</t>
  </si>
  <si>
    <t>浆砌片石（M10）</t>
  </si>
  <si>
    <t>204-3-4</t>
  </si>
  <si>
    <t>现浇混凝土（C20片石砼）</t>
  </si>
  <si>
    <t>204-3-5</t>
  </si>
  <si>
    <t>预制安装混凝土（C20）</t>
  </si>
  <si>
    <t>204-3-7</t>
  </si>
  <si>
    <t>抛石护岸</t>
  </si>
  <si>
    <t>204-4</t>
  </si>
  <si>
    <t>增设挡土墙</t>
  </si>
  <si>
    <t>204-4-1</t>
  </si>
  <si>
    <t>干砌（浆砌）片石、混凝土及钢筋混凝土、锚杆、锚定板挡土墙</t>
  </si>
  <si>
    <t>204-4-1-3</t>
  </si>
  <si>
    <t>浆砌片石</t>
  </si>
  <si>
    <t>204-4-1-4</t>
  </si>
  <si>
    <t>现浇混凝土(C20)</t>
  </si>
  <si>
    <t>204-4-3</t>
  </si>
  <si>
    <t>桩基承台挡墙</t>
  </si>
  <si>
    <t>204-4-3-1</t>
  </si>
  <si>
    <t>C30混凝土承台</t>
  </si>
  <si>
    <t>204-4-3-2</t>
  </si>
  <si>
    <t>承台带肋钢筋（HRB400）</t>
  </si>
  <si>
    <t>kg</t>
  </si>
  <si>
    <t>204-4-3-3</t>
  </si>
  <si>
    <t>Φ 1.5mC30砼桩基（水中）</t>
  </si>
  <si>
    <t>m</t>
  </si>
  <si>
    <t>204-4-3-4</t>
  </si>
  <si>
    <t>桩基础光圆钢筋（HPB300）</t>
  </si>
  <si>
    <t>204-4-3-5</t>
  </si>
  <si>
    <t>桩基础带肋钢筋（HRB400）</t>
  </si>
  <si>
    <t>204-4-3-6</t>
  </si>
  <si>
    <t>声测管</t>
  </si>
  <si>
    <t>清单               第200章合计          人民币</t>
  </si>
  <si>
    <t>清单 第300章    路面</t>
  </si>
  <si>
    <t>301</t>
  </si>
  <si>
    <t>沥青混凝土路面养护</t>
  </si>
  <si>
    <t>301-2</t>
  </si>
  <si>
    <t>沥青混凝土路面翻修</t>
  </si>
  <si>
    <t>301-2-2</t>
  </si>
  <si>
    <t>沥青混凝土路面</t>
  </si>
  <si>
    <t>301-2-2-10</t>
  </si>
  <si>
    <t>AC-16 中粒式沥青混凝土</t>
  </si>
  <si>
    <t>301-2-2-10-1</t>
  </si>
  <si>
    <t>厚 4cm</t>
  </si>
  <si>
    <t>m2</t>
  </si>
  <si>
    <t>301-2-2-23</t>
  </si>
  <si>
    <t>AC-13 细粒式沥青混凝土</t>
  </si>
  <si>
    <t>301-2-2-23-1</t>
  </si>
  <si>
    <t>厚 2.5cm</t>
  </si>
  <si>
    <t>301-2-2-23-2</t>
  </si>
  <si>
    <t>厚 3cm</t>
  </si>
  <si>
    <t>301-4</t>
  </si>
  <si>
    <t>透层、粘层、封层</t>
  </si>
  <si>
    <t>301-4-1</t>
  </si>
  <si>
    <t>透层</t>
  </si>
  <si>
    <t>301-4-1-2</t>
  </si>
  <si>
    <t>乳化沥青</t>
  </si>
  <si>
    <t>301-4-2</t>
  </si>
  <si>
    <t>粘层</t>
  </si>
  <si>
    <t>301-4-2-1</t>
  </si>
  <si>
    <t>热沥青</t>
  </si>
  <si>
    <t>301-5</t>
  </si>
  <si>
    <t>路面垫层</t>
  </si>
  <si>
    <t>301-5-1</t>
  </si>
  <si>
    <t>碎石垫层</t>
  </si>
  <si>
    <t>301-5-1-3</t>
  </si>
  <si>
    <t>厚 40cm</t>
  </si>
  <si>
    <t>310-5-4</t>
  </si>
  <si>
    <t>40cm厚C20素混凝土</t>
  </si>
  <si>
    <t>301-6</t>
  </si>
  <si>
    <t>基层及底基层</t>
  </si>
  <si>
    <t>301-6-4</t>
  </si>
  <si>
    <t>水泥稳定碎石基层</t>
  </si>
  <si>
    <t>301-6-4-6</t>
  </si>
  <si>
    <t>厚 250mm</t>
  </si>
  <si>
    <t>清单               第300章合计          人民币</t>
  </si>
  <si>
    <t>清单 第400章    桥梁、涵洞</t>
  </si>
  <si>
    <t>涵洞加固</t>
  </si>
  <si>
    <t>407-2</t>
  </si>
  <si>
    <t>接长及新建管涵</t>
  </si>
  <si>
    <t>407-2-6</t>
  </si>
  <si>
    <t>Φ0.6m</t>
  </si>
  <si>
    <t>清单               第400章合计          人民币</t>
  </si>
  <si>
    <t>清单 第600章    安全设施及预埋管线</t>
  </si>
  <si>
    <t>护栏</t>
  </si>
  <si>
    <t>601-6</t>
  </si>
  <si>
    <t>增设混凝土护栏(护墙、立柱)</t>
  </si>
  <si>
    <t>601-6-1</t>
  </si>
  <si>
    <t>现浇混凝土（C30）</t>
  </si>
  <si>
    <t>601-6-3</t>
  </si>
  <si>
    <t>钢筋</t>
  </si>
  <si>
    <t>601-6-3-1</t>
  </si>
  <si>
    <t>光圆钢筋（HPB300）</t>
  </si>
  <si>
    <t>601-6-3-2</t>
  </si>
  <si>
    <t>带肋钢筋（HRB400）</t>
  </si>
  <si>
    <t>601-12</t>
  </si>
  <si>
    <t>示警墩</t>
  </si>
  <si>
    <t>601-12-1</t>
  </si>
  <si>
    <t>C15混凝土</t>
  </si>
  <si>
    <t>601-12-2</t>
  </si>
  <si>
    <t>打入φ140*4.5mm钢管</t>
  </si>
  <si>
    <t>604</t>
  </si>
  <si>
    <t>道路交通标线</t>
  </si>
  <si>
    <t>604-1</t>
  </si>
  <si>
    <t>路面标线</t>
  </si>
  <si>
    <t>604-1-3</t>
  </si>
  <si>
    <t>热熔型标线</t>
  </si>
  <si>
    <t>604-1-3-1</t>
  </si>
  <si>
    <t>普通标线</t>
  </si>
  <si>
    <t>清单               第600章合计          人民币</t>
  </si>
  <si>
    <t>5.4   投标报价汇总表</t>
  </si>
  <si>
    <t>序   号</t>
  </si>
  <si>
    <t>章    次</t>
  </si>
  <si>
    <t>科  目  名  称</t>
  </si>
  <si>
    <t>金   额(元)</t>
  </si>
  <si>
    <t>总  则</t>
  </si>
  <si>
    <t>路  基</t>
  </si>
  <si>
    <t>路  面</t>
  </si>
  <si>
    <t>桥梁、涵洞</t>
  </si>
  <si>
    <t>隧  道</t>
  </si>
  <si>
    <t>安全设施及预埋管线</t>
  </si>
  <si>
    <t>绿化及环境保护设施</t>
  </si>
  <si>
    <t>沿线公路管理用房</t>
  </si>
  <si>
    <t>监控系统</t>
  </si>
  <si>
    <t>收费系统</t>
  </si>
  <si>
    <t>通信系统</t>
  </si>
  <si>
    <t>消防系统</t>
  </si>
  <si>
    <t>供配电及照明系统</t>
  </si>
  <si>
    <t>第100章至第1300章清单合计</t>
  </si>
  <si>
    <t>计日工合计</t>
  </si>
  <si>
    <t>暂估价合计</t>
  </si>
  <si>
    <t>交通机电设施备品备件合计</t>
  </si>
  <si>
    <r>
      <t>不可预见费（暂列金额）=14</t>
    </r>
    <r>
      <rPr>
        <sz val="10"/>
        <rFont val="Arial"/>
        <family val="2"/>
      </rPr>
      <t>×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%</t>
    </r>
  </si>
  <si>
    <t>投标价＝14+15+16+17+18</t>
  </si>
  <si>
    <r>
      <t xml:space="preserve">投标人：   </t>
    </r>
    <r>
      <rPr>
        <u val="single"/>
        <sz val="10"/>
        <rFont val="宋体"/>
        <family val="0"/>
      </rPr>
      <t xml:space="preserve">      （全称及盖章）                 </t>
    </r>
    <r>
      <rPr>
        <sz val="10"/>
        <rFont val="宋体"/>
        <family val="0"/>
      </rPr>
      <t xml:space="preserve">    编制时间：  </t>
    </r>
    <r>
      <rPr>
        <u val="single"/>
        <sz val="10"/>
        <rFont val="宋体"/>
        <family val="0"/>
      </rPr>
      <t xml:space="preserve">                           </t>
    </r>
  </si>
  <si>
    <r>
      <t>法定代表人或其授权人：</t>
    </r>
    <r>
      <rPr>
        <u val="single"/>
        <sz val="10"/>
        <rFont val="宋体"/>
        <family val="0"/>
      </rPr>
      <t xml:space="preserve">       （签字盖章）        </t>
    </r>
    <r>
      <rPr>
        <sz val="10"/>
        <rFont val="宋体"/>
        <family val="0"/>
      </rPr>
      <t xml:space="preserve">    造价工程师：</t>
    </r>
    <r>
      <rPr>
        <u val="single"/>
        <sz val="10"/>
        <rFont val="宋体"/>
        <family val="0"/>
      </rPr>
      <t xml:space="preserve">   （签字盖执业资格章）     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</si>
</sst>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0_ "/>
    <numFmt numFmtId="180" formatCode="0_);[Red]\(0\)"/>
    <numFmt numFmtId="181" formatCode="0.00_);[Red]\(0.00\)"/>
    <numFmt numFmtId="182" formatCode="#0.000"/>
    <numFmt numFmtId="183" formatCode="0.0_ "/>
    <numFmt numFmtId="184" formatCode="#,##0_);[Red]\(#,##0\)"/>
    <numFmt numFmtId="185" formatCode="#,##0;[Red]#,##0"/>
    <numFmt numFmtId="186" formatCode="[DBNum2][$-804]General"/>
  </numFmts>
  <fonts count="44">
    <font>
      <sz val="12"/>
      <name val="宋体"/>
      <family val="0"/>
    </font>
    <font>
      <b/>
      <sz val="18"/>
      <name val="华文中宋"/>
      <family val="0"/>
    </font>
    <font>
      <sz val="18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4"/>
      <name val="华文中宋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黑体"/>
      <family val="0"/>
    </font>
    <font>
      <sz val="9"/>
      <name val="Times New Roman"/>
      <family val="1"/>
    </font>
    <font>
      <sz val="15"/>
      <name val="黑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0"/>
      <name val="宋体"/>
      <family val="0"/>
    </font>
    <font>
      <u val="single"/>
      <sz val="14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>
      <alignment vertical="center"/>
      <protection/>
    </xf>
    <xf numFmtId="0" fontId="19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4" fillId="0" borderId="4" applyNumberFormat="0" applyFill="0" applyAlignment="0" applyProtection="0"/>
    <xf numFmtId="0" fontId="19" fillId="8" borderId="0" applyNumberFormat="0" applyBorder="0" applyAlignment="0" applyProtection="0"/>
    <xf numFmtId="0" fontId="23" fillId="0" borderId="5" applyNumberFormat="0" applyFill="0" applyAlignment="0" applyProtection="0"/>
    <xf numFmtId="0" fontId="19" fillId="9" borderId="0" applyNumberFormat="0" applyBorder="0" applyAlignment="0" applyProtection="0"/>
    <xf numFmtId="0" fontId="35" fillId="10" borderId="6" applyNumberFormat="0" applyAlignment="0" applyProtection="0"/>
    <xf numFmtId="0" fontId="22" fillId="10" borderId="1" applyNumberFormat="0" applyAlignment="0" applyProtection="0"/>
    <xf numFmtId="0" fontId="29" fillId="11" borderId="7" applyNumberFormat="0" applyAlignment="0" applyProtection="0"/>
    <xf numFmtId="0" fontId="20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21" fillId="0" borderId="9" applyNumberFormat="0" applyFill="0" applyAlignment="0" applyProtection="0"/>
    <xf numFmtId="0" fontId="37" fillId="2" borderId="0" applyNumberFormat="0" applyBorder="0" applyAlignment="0" applyProtection="0"/>
    <xf numFmtId="0" fontId="33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78" fontId="3" fillId="0" borderId="16" xfId="0" applyNumberFormat="1" applyFont="1" applyBorder="1" applyAlignment="1" applyProtection="1">
      <alignment horizontal="center" vertical="center"/>
      <protection/>
    </xf>
    <xf numFmtId="179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178" fontId="4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78" fontId="4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78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180" fontId="3" fillId="0" borderId="22" xfId="0" applyNumberFormat="1" applyFont="1" applyBorder="1" applyAlignment="1" applyProtection="1">
      <alignment horizontal="center" vertical="center"/>
      <protection/>
    </xf>
    <xf numFmtId="17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181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 wrapText="1"/>
    </xf>
    <xf numFmtId="179" fontId="3" fillId="0" borderId="22" xfId="0" applyNumberFormat="1" applyFont="1" applyBorder="1" applyAlignment="1">
      <alignment horizontal="center" vertical="center" wrapText="1"/>
    </xf>
    <xf numFmtId="0" fontId="7" fillId="24" borderId="22" xfId="0" applyFont="1" applyFill="1" applyBorder="1" applyAlignment="1" applyProtection="1">
      <alignment horizontal="center" vertical="center" wrapText="1"/>
      <protection/>
    </xf>
    <xf numFmtId="0" fontId="7" fillId="24" borderId="22" xfId="0" applyFont="1" applyFill="1" applyBorder="1" applyAlignment="1" applyProtection="1">
      <alignment horizontal="left" vertical="center" wrapText="1"/>
      <protection/>
    </xf>
    <xf numFmtId="182" fontId="7" fillId="24" borderId="22" xfId="0" applyNumberFormat="1" applyFont="1" applyFill="1" applyBorder="1" applyAlignment="1" applyProtection="1">
      <alignment horizontal="right" vertical="center" wrapText="1"/>
      <protection/>
    </xf>
    <xf numFmtId="1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179" fontId="3" fillId="0" borderId="22" xfId="0" applyNumberFormat="1" applyFont="1" applyBorder="1" applyAlignment="1" applyProtection="1">
      <alignment horizontal="center" vertical="center" wrapText="1"/>
      <protection/>
    </xf>
    <xf numFmtId="179" fontId="4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9" fontId="3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83" fontId="3" fillId="0" borderId="22" xfId="0" applyNumberFormat="1" applyFont="1" applyFill="1" applyBorder="1" applyAlignment="1" applyProtection="1">
      <alignment horizontal="center" vertical="center"/>
      <protection/>
    </xf>
    <xf numFmtId="181" fontId="3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 shrinkToFit="1"/>
      <protection/>
    </xf>
    <xf numFmtId="179" fontId="8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/>
    </xf>
    <xf numFmtId="183" fontId="3" fillId="0" borderId="22" xfId="0" applyNumberFormat="1" applyFont="1" applyBorder="1" applyAlignment="1" applyProtection="1">
      <alignment horizontal="center" vertical="center"/>
      <protection/>
    </xf>
    <xf numFmtId="179" fontId="3" fillId="0" borderId="22" xfId="0" applyNumberFormat="1" applyFont="1" applyBorder="1" applyAlignment="1" applyProtection="1">
      <alignment horizontal="center" vertical="center" wrapText="1"/>
      <protection locked="0"/>
    </xf>
    <xf numFmtId="179" fontId="43" fillId="0" borderId="22" xfId="0" applyNumberFormat="1" applyFont="1" applyFill="1" applyBorder="1" applyAlignment="1" applyProtection="1">
      <alignment horizontal="center" vertical="center"/>
      <protection locked="0"/>
    </xf>
    <xf numFmtId="179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 wrapText="1"/>
    </xf>
    <xf numFmtId="179" fontId="5" fillId="0" borderId="22" xfId="0" applyNumberFormat="1" applyFont="1" applyBorder="1" applyAlignment="1">
      <alignment horizontal="center" vertical="center" wrapText="1"/>
    </xf>
    <xf numFmtId="178" fontId="5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9" fontId="5" fillId="0" borderId="22" xfId="0" applyNumberFormat="1" applyFont="1" applyBorder="1" applyAlignment="1" applyProtection="1">
      <alignment horizontal="center" vertical="center" wrapText="1"/>
      <protection locked="0"/>
    </xf>
    <xf numFmtId="179" fontId="3" fillId="0" borderId="22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 applyProtection="1">
      <alignment horizontal="center" vertical="center"/>
      <protection/>
    </xf>
    <xf numFmtId="2" fontId="3" fillId="0" borderId="22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180" fontId="3" fillId="0" borderId="22" xfId="0" applyNumberFormat="1" applyFont="1" applyBorder="1" applyAlignment="1" applyProtection="1">
      <alignment horizontal="center" vertical="center"/>
      <protection/>
    </xf>
    <xf numFmtId="1" fontId="3" fillId="0" borderId="22" xfId="0" applyNumberFormat="1" applyFont="1" applyBorder="1" applyAlignment="1" applyProtection="1">
      <alignment horizontal="center" vertical="center"/>
      <protection/>
    </xf>
    <xf numFmtId="184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 applyProtection="1">
      <alignment horizontal="center" vertical="center"/>
      <protection/>
    </xf>
    <xf numFmtId="2" fontId="3" fillId="0" borderId="22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9" fontId="3" fillId="0" borderId="22" xfId="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Border="1" applyAlignment="1" applyProtection="1">
      <alignment horizontal="center" vertical="center" wrapText="1"/>
      <protection/>
    </xf>
    <xf numFmtId="179" fontId="5" fillId="0" borderId="22" xfId="22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179" fontId="3" fillId="0" borderId="22" xfId="0" applyNumberFormat="1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23" applyFont="1" applyFill="1" applyBorder="1" applyAlignment="1" applyProtection="1">
      <alignment horizontal="left" wrapText="1"/>
      <protection hidden="1"/>
    </xf>
    <xf numFmtId="0" fontId="16" fillId="0" borderId="10" xfId="23" applyFont="1" applyFill="1" applyBorder="1" applyAlignment="1" applyProtection="1">
      <alignment horizontal="left" wrapText="1"/>
      <protection/>
    </xf>
    <xf numFmtId="0" fontId="16" fillId="0" borderId="10" xfId="23" applyFont="1" applyFill="1" applyBorder="1" applyAlignment="1" applyProtection="1">
      <alignment/>
      <protection/>
    </xf>
    <xf numFmtId="0" fontId="16" fillId="0" borderId="0" xfId="23" applyFont="1" applyFill="1" applyBorder="1" applyAlignment="1" applyProtection="1">
      <alignment horizontal="left" vertical="center" wrapText="1"/>
      <protection/>
    </xf>
    <xf numFmtId="0" fontId="16" fillId="0" borderId="0" xfId="23" applyFont="1" applyFill="1" applyBorder="1" applyAlignment="1" applyProtection="1">
      <alignment/>
      <protection/>
    </xf>
    <xf numFmtId="0" fontId="16" fillId="0" borderId="0" xfId="23" applyFont="1" applyBorder="1" applyAlignment="1" applyProtection="1">
      <alignment horizontal="left" wrapText="1"/>
      <protection hidden="1"/>
    </xf>
    <xf numFmtId="0" fontId="16" fillId="0" borderId="0" xfId="23" applyFont="1" applyBorder="1" applyAlignment="1" applyProtection="1">
      <alignment horizontal="left" wrapText="1"/>
      <protection/>
    </xf>
    <xf numFmtId="185" fontId="16" fillId="0" borderId="10" xfId="23" applyNumberFormat="1" applyFont="1" applyBorder="1" applyAlignment="1" applyProtection="1">
      <alignment horizontal="left" wrapText="1"/>
      <protection/>
    </xf>
    <xf numFmtId="0" fontId="16" fillId="0" borderId="10" xfId="23" applyFont="1" applyBorder="1" applyAlignment="1" applyProtection="1">
      <alignment/>
      <protection/>
    </xf>
    <xf numFmtId="186" fontId="16" fillId="0" borderId="10" xfId="23" applyNumberFormat="1" applyFont="1" applyBorder="1" applyAlignment="1" applyProtection="1">
      <alignment horizontal="left" wrapText="1"/>
      <protection/>
    </xf>
    <xf numFmtId="0" fontId="16" fillId="0" borderId="23" xfId="23" applyFont="1" applyBorder="1" applyAlignment="1" applyProtection="1">
      <alignment/>
      <protection/>
    </xf>
    <xf numFmtId="0" fontId="16" fillId="0" borderId="0" xfId="23" applyFont="1" applyBorder="1" applyAlignment="1" applyProtection="1">
      <alignment horizontal="center" wrapText="1"/>
      <protection hidden="1"/>
    </xf>
    <xf numFmtId="0" fontId="16" fillId="0" borderId="0" xfId="23" applyFont="1" applyBorder="1" applyAlignment="1" applyProtection="1">
      <alignment horizontal="center" wrapText="1"/>
      <protection/>
    </xf>
    <xf numFmtId="0" fontId="16" fillId="0" borderId="0" xfId="23" applyFont="1" applyBorder="1" applyAlignment="1" applyProtection="1">
      <alignment/>
      <protection/>
    </xf>
    <xf numFmtId="0" fontId="16" fillId="0" borderId="10" xfId="23" applyFont="1" applyBorder="1" applyAlignment="1" applyProtection="1">
      <alignment horizontal="center" wrapText="1"/>
      <protection locked="0"/>
    </xf>
    <xf numFmtId="0" fontId="16" fillId="0" borderId="10" xfId="23" applyFont="1" applyBorder="1" applyAlignment="1" applyProtection="1">
      <alignment/>
      <protection locked="0"/>
    </xf>
    <xf numFmtId="0" fontId="16" fillId="0" borderId="0" xfId="23" applyFont="1" applyBorder="1" applyAlignment="1" applyProtection="1">
      <alignment horizontal="right" wrapText="1"/>
      <protection hidden="1"/>
    </xf>
    <xf numFmtId="0" fontId="16" fillId="0" borderId="24" xfId="23" applyFont="1" applyBorder="1" applyAlignment="1" applyProtection="1">
      <alignment horizontal="center" vertical="top" wrapText="1"/>
      <protection locked="0"/>
    </xf>
    <xf numFmtId="0" fontId="16" fillId="0" borderId="0" xfId="23" applyFont="1" applyBorder="1" applyAlignment="1" applyProtection="1">
      <alignment/>
      <protection locked="0"/>
    </xf>
    <xf numFmtId="0" fontId="16" fillId="0" borderId="0" xfId="23" applyFont="1" applyBorder="1" applyAlignment="1" applyProtection="1">
      <alignment/>
      <protection hidden="1"/>
    </xf>
    <xf numFmtId="0" fontId="16" fillId="0" borderId="0" xfId="23" applyFont="1" applyBorder="1" applyAlignment="1" applyProtection="1">
      <alignment horizontal="center" wrapText="1"/>
      <protection hidden="1" locked="0"/>
    </xf>
    <xf numFmtId="0" fontId="16" fillId="0" borderId="0" xfId="23" applyFont="1" applyBorder="1" applyAlignment="1" applyProtection="1">
      <alignment horizontal="center" vertical="top" wrapText="1"/>
      <protection locked="0"/>
    </xf>
    <xf numFmtId="0" fontId="16" fillId="0" borderId="0" xfId="23" applyFont="1" applyBorder="1" applyAlignment="1" applyProtection="1">
      <alignment horizontal="left" wrapText="1"/>
      <protection locked="0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justify"/>
    </xf>
    <xf numFmtId="0" fontId="17" fillId="0" borderId="0" xfId="0" applyFont="1" applyAlignment="1">
      <alignment horizontal="justify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8" sqref="C8"/>
    </sheetView>
  </sheetViews>
  <sheetFormatPr defaultColWidth="9.00390625" defaultRowHeight="14.25"/>
  <cols>
    <col min="1" max="1" width="14.75390625" style="0" customWidth="1"/>
    <col min="2" max="2" width="13.25390625" style="0" customWidth="1"/>
    <col min="3" max="3" width="41.75390625" style="0" customWidth="1"/>
    <col min="4" max="4" width="6.375" style="0" customWidth="1"/>
  </cols>
  <sheetData>
    <row r="1" spans="1:4" ht="35.25" customHeight="1">
      <c r="A1" s="110" t="s">
        <v>0</v>
      </c>
      <c r="B1" s="110"/>
      <c r="C1" s="110"/>
      <c r="D1" s="110"/>
    </row>
    <row r="2" spans="1:4" ht="18" customHeight="1">
      <c r="A2" s="111" t="s">
        <v>1</v>
      </c>
      <c r="B2" s="111"/>
      <c r="C2" s="111"/>
      <c r="D2" s="111"/>
    </row>
    <row r="3" spans="1:4" ht="34.5" customHeight="1">
      <c r="A3" s="112" t="s">
        <v>2</v>
      </c>
      <c r="B3" s="112"/>
      <c r="C3" s="112"/>
      <c r="D3" s="112"/>
    </row>
    <row r="4" ht="34.5" customHeight="1">
      <c r="A4" s="113"/>
    </row>
    <row r="5" spans="1:4" ht="34.5" customHeight="1">
      <c r="A5" s="114" t="s">
        <v>3</v>
      </c>
      <c r="B5" s="114"/>
      <c r="C5" s="114"/>
      <c r="D5" s="114"/>
    </row>
    <row r="6" spans="1:4" s="108" customFormat="1" ht="34.5" customHeight="1">
      <c r="A6" s="115" t="s">
        <v>4</v>
      </c>
      <c r="B6" s="116" t="s">
        <v>5</v>
      </c>
      <c r="C6" s="116"/>
      <c r="D6" s="117"/>
    </row>
    <row r="7" spans="1:4" s="108" customFormat="1" ht="34.5" customHeight="1">
      <c r="A7" s="115"/>
      <c r="B7" s="118"/>
      <c r="C7" s="118"/>
      <c r="D7" s="119"/>
    </row>
    <row r="8" spans="1:4" s="108" customFormat="1" ht="34.5" customHeight="1">
      <c r="A8" s="120" t="s">
        <v>6</v>
      </c>
      <c r="B8" s="121" t="s">
        <v>7</v>
      </c>
      <c r="C8" s="122">
        <f>'5.4'!F22</f>
        <v>212409.25154</v>
      </c>
      <c r="D8" s="123" t="s">
        <v>8</v>
      </c>
    </row>
    <row r="9" spans="1:4" s="108" customFormat="1" ht="34.5" customHeight="1">
      <c r="A9" s="120"/>
      <c r="B9" s="121" t="s">
        <v>9</v>
      </c>
      <c r="C9" s="124"/>
      <c r="D9" s="125" t="s">
        <v>8</v>
      </c>
    </row>
    <row r="10" spans="1:4" s="108" customFormat="1" ht="34.5" customHeight="1">
      <c r="A10" s="126"/>
      <c r="B10" s="127"/>
      <c r="C10" s="127"/>
      <c r="D10" s="128"/>
    </row>
    <row r="11" spans="1:4" s="108" customFormat="1" ht="15.75" customHeight="1">
      <c r="A11" s="120" t="s">
        <v>10</v>
      </c>
      <c r="B11" s="129" t="s">
        <v>11</v>
      </c>
      <c r="C11" s="129"/>
      <c r="D11" s="130"/>
    </row>
    <row r="12" spans="1:4" s="108" customFormat="1" ht="15.75" customHeight="1">
      <c r="A12" s="131"/>
      <c r="B12" s="132" t="s">
        <v>12</v>
      </c>
      <c r="C12" s="132"/>
      <c r="D12" s="133"/>
    </row>
    <row r="13" spans="1:4" s="108" customFormat="1" ht="16.5" customHeight="1">
      <c r="A13" s="126"/>
      <c r="B13" s="126"/>
      <c r="C13" s="126"/>
      <c r="D13" s="134"/>
    </row>
    <row r="14" spans="1:4" s="108" customFormat="1" ht="34.5" customHeight="1">
      <c r="A14" s="120" t="s">
        <v>13</v>
      </c>
      <c r="B14" s="126"/>
      <c r="C14" s="135"/>
      <c r="D14" s="134"/>
    </row>
    <row r="15" spans="1:4" s="108" customFormat="1" ht="18.75" customHeight="1">
      <c r="A15" s="120" t="s">
        <v>14</v>
      </c>
      <c r="B15" s="129"/>
      <c r="C15" s="129"/>
      <c r="D15" s="130"/>
    </row>
    <row r="16" spans="1:4" s="108" customFormat="1" ht="13.5" customHeight="1">
      <c r="A16" s="120"/>
      <c r="B16" s="136" t="s">
        <v>15</v>
      </c>
      <c r="C16" s="136"/>
      <c r="D16" s="133"/>
    </row>
    <row r="17" spans="1:4" s="108" customFormat="1" ht="48.75" customHeight="1">
      <c r="A17" s="120"/>
      <c r="B17" s="126"/>
      <c r="C17" s="126"/>
      <c r="D17" s="134"/>
    </row>
    <row r="18" spans="1:4" s="108" customFormat="1" ht="14.25" customHeight="1">
      <c r="A18" s="120" t="s">
        <v>16</v>
      </c>
      <c r="B18" s="129"/>
      <c r="C18" s="129"/>
      <c r="D18" s="130"/>
    </row>
    <row r="19" spans="1:4" s="108" customFormat="1" ht="34.5" customHeight="1">
      <c r="A19" s="120"/>
      <c r="B19" s="132" t="s">
        <v>17</v>
      </c>
      <c r="C19" s="132"/>
      <c r="D19" s="133"/>
    </row>
    <row r="20" spans="1:4" s="108" customFormat="1" ht="34.5" customHeight="1">
      <c r="A20" s="126"/>
      <c r="B20" s="126"/>
      <c r="C20" s="126"/>
      <c r="D20" s="134"/>
    </row>
    <row r="21" spans="1:4" s="108" customFormat="1" ht="15" customHeight="1">
      <c r="A21" s="120" t="s">
        <v>18</v>
      </c>
      <c r="B21" s="137"/>
      <c r="C21" s="137" t="s">
        <v>19</v>
      </c>
      <c r="D21" s="133"/>
    </row>
    <row r="22" s="109" customFormat="1" ht="15" customHeight="1">
      <c r="A22" s="138"/>
    </row>
    <row r="23" ht="34.5" customHeight="1">
      <c r="A23" s="139"/>
    </row>
    <row r="24" ht="34.5" customHeight="1">
      <c r="A24" s="139"/>
    </row>
    <row r="25" ht="19.5" customHeight="1">
      <c r="A25" s="140"/>
    </row>
  </sheetData>
  <sheetProtection/>
  <mergeCells count="12">
    <mergeCell ref="A1:D1"/>
    <mergeCell ref="A2:D2"/>
    <mergeCell ref="A3:D3"/>
    <mergeCell ref="A5:D5"/>
    <mergeCell ref="B6:C6"/>
    <mergeCell ref="B7:C7"/>
    <mergeCell ref="B11:C11"/>
    <mergeCell ref="B12:C12"/>
    <mergeCell ref="B15:C15"/>
    <mergeCell ref="B16:C16"/>
    <mergeCell ref="B18:C18"/>
    <mergeCell ref="B19:C19"/>
  </mergeCells>
  <printOptions/>
  <pageMargins left="1.1" right="0.5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C31" sqref="C31:E31"/>
    </sheetView>
  </sheetViews>
  <sheetFormatPr defaultColWidth="9.00390625" defaultRowHeight="14.25"/>
  <cols>
    <col min="1" max="1" width="10.50390625" style="83" customWidth="1"/>
    <col min="2" max="2" width="37.25390625" style="24" customWidth="1"/>
    <col min="3" max="3" width="5.625" style="84" customWidth="1"/>
    <col min="4" max="4" width="8.00390625" style="24" customWidth="1"/>
    <col min="5" max="5" width="18.00390625" style="24" customWidth="1"/>
    <col min="6" max="6" width="16.625" style="24" customWidth="1"/>
    <col min="7" max="16384" width="9.00390625" style="24" customWidth="1"/>
  </cols>
  <sheetData>
    <row r="1" spans="1:6" ht="24.75" customHeight="1">
      <c r="A1" s="85" t="s">
        <v>20</v>
      </c>
      <c r="B1" s="86"/>
      <c r="C1" s="86"/>
      <c r="D1" s="86"/>
      <c r="E1" s="86"/>
      <c r="F1" s="86"/>
    </row>
    <row r="2" spans="1:6" ht="24.75" customHeight="1">
      <c r="A2" s="43" t="s">
        <v>21</v>
      </c>
      <c r="B2" s="43"/>
      <c r="C2" s="43"/>
      <c r="D2" s="43"/>
      <c r="E2" s="43"/>
      <c r="F2" s="43"/>
    </row>
    <row r="3" spans="1:6" ht="24.75" customHeight="1">
      <c r="A3" s="87" t="s">
        <v>22</v>
      </c>
      <c r="B3" s="87"/>
      <c r="C3" s="87"/>
      <c r="D3" s="87"/>
      <c r="E3" s="87"/>
      <c r="F3" s="87"/>
    </row>
    <row r="4" spans="1:6" ht="24.75" customHeight="1">
      <c r="A4" s="88" t="s">
        <v>23</v>
      </c>
      <c r="B4" s="89"/>
      <c r="C4" s="88" t="s">
        <v>24</v>
      </c>
      <c r="D4" s="88"/>
      <c r="E4" s="88"/>
      <c r="F4" s="87"/>
    </row>
    <row r="5" spans="1:6" s="25" customFormat="1" ht="24.75" customHeight="1">
      <c r="A5" s="90" t="s">
        <v>25</v>
      </c>
      <c r="B5" s="87" t="s">
        <v>26</v>
      </c>
      <c r="C5" s="87" t="s">
        <v>27</v>
      </c>
      <c r="D5" s="87" t="s">
        <v>28</v>
      </c>
      <c r="E5" s="87" t="s">
        <v>29</v>
      </c>
      <c r="F5" s="91" t="s">
        <v>30</v>
      </c>
    </row>
    <row r="6" spans="1:6" s="25" customFormat="1" ht="24.75" customHeight="1">
      <c r="A6" s="92">
        <v>101</v>
      </c>
      <c r="B6" s="92" t="s">
        <v>31</v>
      </c>
      <c r="C6" s="92" t="s">
        <v>32</v>
      </c>
      <c r="D6" s="92" t="s">
        <v>32</v>
      </c>
      <c r="E6" s="92"/>
      <c r="F6" s="91"/>
    </row>
    <row r="7" spans="1:6" s="25" customFormat="1" ht="24.75" customHeight="1">
      <c r="A7" s="92" t="s">
        <v>33</v>
      </c>
      <c r="B7" s="92" t="s">
        <v>34</v>
      </c>
      <c r="C7" s="92" t="s">
        <v>32</v>
      </c>
      <c r="D7" s="92" t="s">
        <v>32</v>
      </c>
      <c r="E7" s="92"/>
      <c r="F7" s="93"/>
    </row>
    <row r="8" spans="1:6" s="25" customFormat="1" ht="24.75" customHeight="1">
      <c r="A8" s="92" t="s">
        <v>35</v>
      </c>
      <c r="B8" s="92" t="s">
        <v>36</v>
      </c>
      <c r="C8" s="92" t="s">
        <v>37</v>
      </c>
      <c r="D8" s="94">
        <v>1</v>
      </c>
      <c r="E8" s="92">
        <f>(E10+'200章'!D58+'300章'!D32+'400章'!D32+'600章 '!D32)*0.5/1000</f>
        <v>66.17154</v>
      </c>
      <c r="F8" s="92">
        <f>E8</f>
        <v>66.17154</v>
      </c>
    </row>
    <row r="9" spans="1:6" s="25" customFormat="1" ht="24.75" customHeight="1">
      <c r="A9" s="92" t="s">
        <v>38</v>
      </c>
      <c r="B9" s="92" t="s">
        <v>39</v>
      </c>
      <c r="C9" s="92" t="s">
        <v>32</v>
      </c>
      <c r="D9" s="92" t="s">
        <v>32</v>
      </c>
      <c r="E9" s="92"/>
      <c r="F9" s="92"/>
    </row>
    <row r="10" spans="1:6" s="25" customFormat="1" ht="24.75" customHeight="1">
      <c r="A10" s="92" t="s">
        <v>40</v>
      </c>
      <c r="B10" s="92" t="s">
        <v>41</v>
      </c>
      <c r="C10" s="92" t="s">
        <v>37</v>
      </c>
      <c r="D10" s="94">
        <v>1</v>
      </c>
      <c r="E10" s="95">
        <v>132343.08</v>
      </c>
      <c r="F10" s="95">
        <f>E10</f>
        <v>132343.08</v>
      </c>
    </row>
    <row r="11" spans="1:6" s="25" customFormat="1" ht="24.75" customHeight="1">
      <c r="A11" s="95"/>
      <c r="B11" s="95"/>
      <c r="C11" s="95"/>
      <c r="D11" s="95"/>
      <c r="E11" s="95"/>
      <c r="F11" s="92"/>
    </row>
    <row r="12" spans="1:6" s="25" customFormat="1" ht="27.75" customHeight="1">
      <c r="A12" s="96"/>
      <c r="B12" s="97"/>
      <c r="C12" s="87"/>
      <c r="D12" s="98"/>
      <c r="E12" s="99"/>
      <c r="F12" s="100"/>
    </row>
    <row r="13" spans="1:6" s="25" customFormat="1" ht="24.75" customHeight="1">
      <c r="A13" s="96"/>
      <c r="B13" s="97"/>
      <c r="C13" s="87"/>
      <c r="D13" s="94"/>
      <c r="E13" s="94"/>
      <c r="F13" s="87"/>
    </row>
    <row r="14" spans="1:9" s="25" customFormat="1" ht="24.75" customHeight="1">
      <c r="A14" s="96"/>
      <c r="B14" s="101"/>
      <c r="C14" s="87"/>
      <c r="D14" s="94"/>
      <c r="E14" s="94"/>
      <c r="F14" s="87"/>
      <c r="I14" s="105"/>
    </row>
    <row r="15" spans="1:6" s="25" customFormat="1" ht="24.75" customHeight="1">
      <c r="A15" s="96"/>
      <c r="B15" s="97"/>
      <c r="C15" s="87"/>
      <c r="D15" s="94"/>
      <c r="E15" s="94"/>
      <c r="F15" s="44"/>
    </row>
    <row r="16" spans="1:6" s="25" customFormat="1" ht="24.75" customHeight="1">
      <c r="A16" s="96"/>
      <c r="B16" s="97"/>
      <c r="C16" s="87"/>
      <c r="D16" s="94"/>
      <c r="E16" s="94"/>
      <c r="F16" s="44"/>
    </row>
    <row r="17" spans="1:6" s="25" customFormat="1" ht="24.75" customHeight="1">
      <c r="A17" s="96"/>
      <c r="B17" s="97"/>
      <c r="C17" s="87"/>
      <c r="D17" s="94"/>
      <c r="E17" s="94"/>
      <c r="F17" s="87"/>
    </row>
    <row r="18" spans="1:6" s="25" customFormat="1" ht="24.75" customHeight="1">
      <c r="A18" s="96"/>
      <c r="B18" s="101"/>
      <c r="C18" s="87"/>
      <c r="D18" s="94"/>
      <c r="E18" s="94"/>
      <c r="F18" s="44"/>
    </row>
    <row r="19" spans="1:6" s="25" customFormat="1" ht="24.75" customHeight="1">
      <c r="A19" s="96"/>
      <c r="B19" s="97"/>
      <c r="C19" s="87"/>
      <c r="D19" s="94"/>
      <c r="E19" s="94"/>
      <c r="F19" s="44"/>
    </row>
    <row r="20" spans="1:6" s="25" customFormat="1" ht="24.75" customHeight="1">
      <c r="A20" s="96"/>
      <c r="B20" s="97"/>
      <c r="C20" s="87"/>
      <c r="D20" s="94"/>
      <c r="E20" s="94"/>
      <c r="F20" s="87"/>
    </row>
    <row r="21" spans="1:6" s="25" customFormat="1" ht="24.75" customHeight="1">
      <c r="A21" s="96"/>
      <c r="B21" s="97"/>
      <c r="C21" s="87"/>
      <c r="D21" s="94"/>
      <c r="E21" s="94"/>
      <c r="F21" s="87"/>
    </row>
    <row r="22" spans="1:6" s="25" customFormat="1" ht="24.75" customHeight="1">
      <c r="A22" s="87"/>
      <c r="B22" s="87"/>
      <c r="C22" s="87"/>
      <c r="D22" s="87"/>
      <c r="E22" s="87"/>
      <c r="F22" s="87"/>
    </row>
    <row r="23" spans="1:6" s="25" customFormat="1" ht="24.75" customHeight="1">
      <c r="A23" s="87"/>
      <c r="B23" s="87"/>
      <c r="C23" s="87"/>
      <c r="D23" s="87"/>
      <c r="E23" s="87"/>
      <c r="F23" s="87"/>
    </row>
    <row r="24" spans="1:6" s="25" customFormat="1" ht="24.75" customHeight="1">
      <c r="A24" s="87"/>
      <c r="B24" s="87"/>
      <c r="C24" s="87"/>
      <c r="D24" s="87"/>
      <c r="E24" s="87"/>
      <c r="F24" s="87"/>
    </row>
    <row r="25" spans="1:6" s="25" customFormat="1" ht="24.75" customHeight="1">
      <c r="A25" s="87"/>
      <c r="B25" s="87"/>
      <c r="C25" s="87"/>
      <c r="D25" s="87"/>
      <c r="E25" s="87"/>
      <c r="F25" s="87"/>
    </row>
    <row r="26" spans="1:6" s="25" customFormat="1" ht="24.75" customHeight="1">
      <c r="A26" s="96"/>
      <c r="B26" s="97"/>
      <c r="C26" s="87"/>
      <c r="D26" s="94"/>
      <c r="E26" s="94"/>
      <c r="F26" s="87"/>
    </row>
    <row r="27" spans="1:6" s="25" customFormat="1" ht="24.75" customHeight="1">
      <c r="A27" s="96"/>
      <c r="B27" s="89"/>
      <c r="C27" s="87"/>
      <c r="D27" s="94"/>
      <c r="E27" s="94"/>
      <c r="F27" s="87"/>
    </row>
    <row r="28" spans="1:6" s="25" customFormat="1" ht="24.75" customHeight="1">
      <c r="A28" s="96"/>
      <c r="B28" s="89"/>
      <c r="C28" s="87"/>
      <c r="D28" s="94"/>
      <c r="E28" s="94"/>
      <c r="F28" s="87"/>
    </row>
    <row r="29" spans="1:6" s="25" customFormat="1" ht="24.75" customHeight="1">
      <c r="A29" s="96"/>
      <c r="B29" s="89"/>
      <c r="C29" s="87"/>
      <c r="D29" s="94"/>
      <c r="E29" s="94"/>
      <c r="F29" s="87"/>
    </row>
    <row r="30" spans="1:6" s="25" customFormat="1" ht="24.75" customHeight="1">
      <c r="A30" s="96"/>
      <c r="B30" s="102"/>
      <c r="C30" s="87"/>
      <c r="D30" s="94"/>
      <c r="E30" s="94"/>
      <c r="F30" s="87"/>
    </row>
    <row r="31" spans="1:6" s="25" customFormat="1" ht="24.75" customHeight="1">
      <c r="A31" s="87" t="s">
        <v>42</v>
      </c>
      <c r="B31" s="87"/>
      <c r="C31" s="92">
        <f>SUM(F6:F30)</f>
        <v>132409.25154</v>
      </c>
      <c r="D31" s="92"/>
      <c r="E31" s="92"/>
      <c r="F31" s="87" t="s">
        <v>8</v>
      </c>
    </row>
    <row r="32" spans="1:7" s="25" customFormat="1" ht="24.75" customHeight="1">
      <c r="A32" s="103"/>
      <c r="B32" s="24"/>
      <c r="C32" s="84"/>
      <c r="D32" s="24"/>
      <c r="E32" s="24"/>
      <c r="F32" s="24"/>
      <c r="G32" s="24"/>
    </row>
    <row r="33" spans="1:7" s="25" customFormat="1" ht="24.75" customHeight="1">
      <c r="A33" s="103"/>
      <c r="B33" s="24"/>
      <c r="C33" s="84"/>
      <c r="D33" s="24"/>
      <c r="E33" s="24"/>
      <c r="F33" s="24"/>
      <c r="G33" s="24"/>
    </row>
    <row r="34" spans="1:7" s="25" customFormat="1" ht="24.75" customHeight="1">
      <c r="A34" s="103"/>
      <c r="B34" s="24"/>
      <c r="C34" s="84"/>
      <c r="D34" s="24"/>
      <c r="E34" s="24"/>
      <c r="F34" s="24"/>
      <c r="G34" s="24"/>
    </row>
    <row r="35" spans="1:7" s="25" customFormat="1" ht="19.5" customHeight="1">
      <c r="A35" s="103"/>
      <c r="B35" s="24"/>
      <c r="C35" s="84"/>
      <c r="D35" s="24"/>
      <c r="E35" s="24"/>
      <c r="F35" s="24"/>
      <c r="G35" s="24"/>
    </row>
    <row r="36" spans="1:7" s="25" customFormat="1" ht="19.5" customHeight="1">
      <c r="A36" s="104"/>
      <c r="B36" s="24"/>
      <c r="C36" s="84"/>
      <c r="D36" s="24"/>
      <c r="E36" s="24"/>
      <c r="F36" s="24"/>
      <c r="G36" s="24"/>
    </row>
    <row r="37" spans="1:7" s="25" customFormat="1" ht="19.5" customHeight="1">
      <c r="A37" s="104"/>
      <c r="B37" s="24"/>
      <c r="C37" s="84"/>
      <c r="D37" s="24"/>
      <c r="E37" s="24"/>
      <c r="F37" s="24"/>
      <c r="G37" s="24"/>
    </row>
    <row r="38" spans="1:7" s="25" customFormat="1" ht="19.5" customHeight="1">
      <c r="A38" s="83"/>
      <c r="B38" s="24"/>
      <c r="C38" s="84"/>
      <c r="D38" s="24"/>
      <c r="E38" s="24"/>
      <c r="F38" s="24"/>
      <c r="G38" s="24"/>
    </row>
    <row r="39" spans="1:7" s="25" customFormat="1" ht="19.5" customHeight="1">
      <c r="A39" s="83"/>
      <c r="B39" s="24"/>
      <c r="C39" s="84"/>
      <c r="D39" s="24"/>
      <c r="E39" s="24"/>
      <c r="F39" s="24"/>
      <c r="G39" s="24"/>
    </row>
    <row r="40" spans="1:7" s="25" customFormat="1" ht="19.5" customHeight="1">
      <c r="A40" s="83"/>
      <c r="B40" s="24"/>
      <c r="C40" s="84"/>
      <c r="D40" s="24"/>
      <c r="E40" s="24"/>
      <c r="F40" s="24"/>
      <c r="G40" s="24"/>
    </row>
    <row r="41" spans="1:7" s="25" customFormat="1" ht="19.5" customHeight="1">
      <c r="A41" s="83"/>
      <c r="B41" s="24"/>
      <c r="C41" s="84"/>
      <c r="D41" s="24"/>
      <c r="E41" s="24"/>
      <c r="F41" s="24"/>
      <c r="G41" s="24"/>
    </row>
    <row r="42" spans="1:7" s="25" customFormat="1" ht="19.5" customHeight="1">
      <c r="A42" s="83"/>
      <c r="B42" s="24"/>
      <c r="C42" s="84"/>
      <c r="D42" s="24"/>
      <c r="E42" s="24"/>
      <c r="F42" s="24"/>
      <c r="G42" s="24"/>
    </row>
    <row r="43" spans="1:7" s="25" customFormat="1" ht="19.5" customHeight="1">
      <c r="A43" s="83"/>
      <c r="B43" s="24"/>
      <c r="C43" s="84"/>
      <c r="D43" s="24"/>
      <c r="E43" s="24"/>
      <c r="F43" s="24"/>
      <c r="G43" s="24"/>
    </row>
    <row r="44" spans="1:7" s="25" customFormat="1" ht="19.5" customHeight="1">
      <c r="A44" s="83"/>
      <c r="B44" s="24"/>
      <c r="C44" s="84"/>
      <c r="D44" s="24"/>
      <c r="E44" s="24"/>
      <c r="F44" s="24"/>
      <c r="G44" s="24"/>
    </row>
    <row r="45" spans="1:7" s="25" customFormat="1" ht="19.5" customHeight="1">
      <c r="A45" s="83"/>
      <c r="B45" s="24"/>
      <c r="C45" s="84"/>
      <c r="D45" s="24"/>
      <c r="E45" s="24"/>
      <c r="F45" s="24"/>
      <c r="G45" s="24"/>
    </row>
    <row r="46" spans="1:7" s="25" customFormat="1" ht="19.5" customHeight="1">
      <c r="A46" s="83"/>
      <c r="B46" s="24"/>
      <c r="C46" s="84"/>
      <c r="D46" s="24"/>
      <c r="E46" s="24"/>
      <c r="F46" s="24"/>
      <c r="G46" s="24"/>
    </row>
    <row r="47" spans="1:7" s="25" customFormat="1" ht="19.5" customHeight="1">
      <c r="A47" s="83"/>
      <c r="B47" s="24"/>
      <c r="C47" s="84"/>
      <c r="D47" s="24"/>
      <c r="E47" s="24"/>
      <c r="F47" s="24"/>
      <c r="G47" s="24"/>
    </row>
    <row r="48" spans="1:7" s="25" customFormat="1" ht="19.5" customHeight="1">
      <c r="A48" s="83"/>
      <c r="B48" s="24"/>
      <c r="C48" s="84"/>
      <c r="D48" s="24"/>
      <c r="E48" s="24"/>
      <c r="F48" s="24"/>
      <c r="G48" s="24"/>
    </row>
    <row r="49" spans="1:7" s="25" customFormat="1" ht="25.5" customHeight="1">
      <c r="A49" s="83"/>
      <c r="B49" s="24"/>
      <c r="C49" s="84"/>
      <c r="D49" s="24"/>
      <c r="E49" s="24"/>
      <c r="F49" s="24"/>
      <c r="G49" s="24"/>
    </row>
    <row r="50" spans="1:7" s="25" customFormat="1" ht="25.5" customHeight="1">
      <c r="A50" s="83"/>
      <c r="B50" s="24"/>
      <c r="C50" s="84"/>
      <c r="D50" s="24"/>
      <c r="E50" s="24"/>
      <c r="F50" s="24"/>
      <c r="G50" s="24"/>
    </row>
    <row r="51" spans="1:7" s="25" customFormat="1" ht="19.5" customHeight="1">
      <c r="A51" s="83"/>
      <c r="B51" s="24"/>
      <c r="C51" s="84"/>
      <c r="D51" s="24"/>
      <c r="E51" s="24"/>
      <c r="F51" s="24"/>
      <c r="G51" s="24"/>
    </row>
    <row r="52" spans="1:7" s="25" customFormat="1" ht="19.5" customHeight="1">
      <c r="A52" s="83"/>
      <c r="B52" s="24"/>
      <c r="C52" s="84"/>
      <c r="D52" s="24"/>
      <c r="E52" s="24"/>
      <c r="F52" s="24"/>
      <c r="G52" s="24"/>
    </row>
    <row r="53" spans="1:7" s="25" customFormat="1" ht="19.5" customHeight="1">
      <c r="A53" s="83"/>
      <c r="B53" s="24"/>
      <c r="C53" s="84"/>
      <c r="D53" s="24"/>
      <c r="E53" s="24"/>
      <c r="F53" s="24"/>
      <c r="G53" s="24"/>
    </row>
    <row r="54" spans="1:7" s="25" customFormat="1" ht="19.5" customHeight="1">
      <c r="A54" s="83"/>
      <c r="B54" s="24"/>
      <c r="C54" s="84"/>
      <c r="D54" s="24"/>
      <c r="E54" s="24"/>
      <c r="F54" s="24"/>
      <c r="G54" s="24"/>
    </row>
    <row r="55" spans="1:7" s="25" customFormat="1" ht="19.5" customHeight="1">
      <c r="A55" s="83"/>
      <c r="B55" s="24"/>
      <c r="C55" s="84"/>
      <c r="D55" s="24"/>
      <c r="E55" s="24"/>
      <c r="F55" s="24"/>
      <c r="G55" s="24"/>
    </row>
    <row r="56" spans="1:7" s="25" customFormat="1" ht="19.5" customHeight="1">
      <c r="A56" s="83"/>
      <c r="B56" s="24"/>
      <c r="C56" s="84"/>
      <c r="D56" s="24"/>
      <c r="E56" s="24"/>
      <c r="F56" s="24"/>
      <c r="G56" s="24"/>
    </row>
    <row r="57" spans="1:7" s="25" customFormat="1" ht="19.5" customHeight="1">
      <c r="A57" s="83"/>
      <c r="B57" s="24"/>
      <c r="C57" s="84"/>
      <c r="D57" s="24"/>
      <c r="E57" s="24"/>
      <c r="F57" s="24"/>
      <c r="G57" s="24"/>
    </row>
    <row r="58" spans="1:7" s="25" customFormat="1" ht="19.5" customHeight="1">
      <c r="A58" s="83"/>
      <c r="B58" s="24"/>
      <c r="C58" s="84"/>
      <c r="D58" s="24"/>
      <c r="E58" s="24"/>
      <c r="F58" s="24"/>
      <c r="G58" s="24"/>
    </row>
    <row r="59" spans="1:7" s="25" customFormat="1" ht="19.5" customHeight="1">
      <c r="A59" s="83"/>
      <c r="B59" s="24"/>
      <c r="C59" s="84"/>
      <c r="D59" s="24"/>
      <c r="E59" s="24"/>
      <c r="F59" s="24"/>
      <c r="G59" s="24"/>
    </row>
    <row r="60" spans="1:7" s="25" customFormat="1" ht="19.5" customHeight="1">
      <c r="A60" s="83"/>
      <c r="B60" s="24"/>
      <c r="C60" s="84"/>
      <c r="D60" s="24"/>
      <c r="E60" s="24"/>
      <c r="F60" s="24"/>
      <c r="G60" s="24"/>
    </row>
    <row r="61" spans="1:7" s="25" customFormat="1" ht="19.5" customHeight="1">
      <c r="A61" s="83"/>
      <c r="B61" s="24"/>
      <c r="C61" s="84"/>
      <c r="D61" s="24"/>
      <c r="E61" s="24"/>
      <c r="F61" s="24"/>
      <c r="G61" s="24"/>
    </row>
    <row r="62" spans="1:7" s="25" customFormat="1" ht="19.5" customHeight="1">
      <c r="A62" s="83"/>
      <c r="B62" s="24"/>
      <c r="C62" s="84"/>
      <c r="D62" s="24"/>
      <c r="E62" s="24"/>
      <c r="F62" s="24"/>
      <c r="G62" s="24"/>
    </row>
    <row r="63" spans="1:7" s="25" customFormat="1" ht="19.5" customHeight="1">
      <c r="A63" s="83"/>
      <c r="B63" s="24"/>
      <c r="C63" s="84"/>
      <c r="D63" s="24"/>
      <c r="E63" s="24"/>
      <c r="F63" s="24"/>
      <c r="G63" s="24"/>
    </row>
    <row r="64" spans="1:7" s="25" customFormat="1" ht="19.5" customHeight="1">
      <c r="A64" s="83"/>
      <c r="B64" s="24"/>
      <c r="C64" s="84"/>
      <c r="D64" s="24"/>
      <c r="E64" s="24"/>
      <c r="F64" s="24"/>
      <c r="G64" s="24"/>
    </row>
    <row r="65" spans="1:7" s="25" customFormat="1" ht="19.5" customHeight="1">
      <c r="A65" s="83"/>
      <c r="B65" s="24"/>
      <c r="C65" s="84"/>
      <c r="D65" s="24"/>
      <c r="E65" s="24"/>
      <c r="F65" s="24"/>
      <c r="G65" s="24"/>
    </row>
    <row r="66" spans="1:7" s="25" customFormat="1" ht="19.5" customHeight="1">
      <c r="A66" s="83"/>
      <c r="B66" s="24"/>
      <c r="C66" s="84"/>
      <c r="D66" s="24"/>
      <c r="E66" s="24"/>
      <c r="F66" s="24"/>
      <c r="G66" s="24"/>
    </row>
    <row r="67" spans="1:7" s="25" customFormat="1" ht="19.5" customHeight="1">
      <c r="A67" s="83"/>
      <c r="B67" s="24"/>
      <c r="C67" s="84"/>
      <c r="D67" s="24"/>
      <c r="E67" s="24"/>
      <c r="F67" s="24"/>
      <c r="G67" s="24"/>
    </row>
    <row r="68" spans="1:7" s="25" customFormat="1" ht="19.5" customHeight="1">
      <c r="A68" s="83"/>
      <c r="B68" s="24"/>
      <c r="C68" s="84"/>
      <c r="D68" s="24"/>
      <c r="E68" s="24"/>
      <c r="F68" s="24"/>
      <c r="G68" s="24"/>
    </row>
    <row r="69" spans="1:7" s="25" customFormat="1" ht="19.5" customHeight="1">
      <c r="A69" s="83"/>
      <c r="B69" s="24"/>
      <c r="C69" s="84"/>
      <c r="D69" s="24"/>
      <c r="E69" s="24"/>
      <c r="F69" s="24"/>
      <c r="G69" s="24"/>
    </row>
    <row r="70" spans="1:7" s="25" customFormat="1" ht="19.5" customHeight="1">
      <c r="A70" s="83"/>
      <c r="B70" s="24"/>
      <c r="C70" s="84"/>
      <c r="D70" s="24"/>
      <c r="E70" s="24"/>
      <c r="F70" s="24"/>
      <c r="G70" s="24"/>
    </row>
    <row r="71" spans="1:7" s="25" customFormat="1" ht="19.5" customHeight="1">
      <c r="A71" s="83"/>
      <c r="B71" s="24"/>
      <c r="C71" s="84"/>
      <c r="D71" s="24"/>
      <c r="E71" s="24"/>
      <c r="F71" s="24"/>
      <c r="G71" s="24"/>
    </row>
    <row r="72" spans="1:7" s="25" customFormat="1" ht="19.5" customHeight="1">
      <c r="A72" s="83"/>
      <c r="B72" s="24"/>
      <c r="C72" s="84"/>
      <c r="D72" s="24"/>
      <c r="E72" s="24"/>
      <c r="F72" s="24"/>
      <c r="G72" s="24"/>
    </row>
    <row r="73" spans="1:7" s="25" customFormat="1" ht="19.5" customHeight="1">
      <c r="A73" s="83"/>
      <c r="B73" s="24"/>
      <c r="C73" s="84"/>
      <c r="D73" s="24"/>
      <c r="E73" s="24"/>
      <c r="F73" s="24"/>
      <c r="G73" s="24"/>
    </row>
    <row r="74" spans="1:7" s="25" customFormat="1" ht="19.5" customHeight="1">
      <c r="A74" s="83"/>
      <c r="B74" s="24"/>
      <c r="C74" s="84"/>
      <c r="D74" s="24"/>
      <c r="E74" s="24"/>
      <c r="F74" s="24"/>
      <c r="G74" s="24"/>
    </row>
    <row r="75" spans="1:7" s="25" customFormat="1" ht="19.5" customHeight="1">
      <c r="A75" s="83"/>
      <c r="B75" s="24"/>
      <c r="C75" s="84"/>
      <c r="D75" s="24"/>
      <c r="E75" s="24"/>
      <c r="F75" s="24"/>
      <c r="G75" s="24"/>
    </row>
    <row r="76" spans="1:7" s="25" customFormat="1" ht="19.5" customHeight="1">
      <c r="A76" s="83"/>
      <c r="B76" s="24"/>
      <c r="C76" s="84"/>
      <c r="D76" s="24"/>
      <c r="E76" s="24"/>
      <c r="F76" s="24"/>
      <c r="G76" s="24"/>
    </row>
    <row r="77" spans="1:7" s="25" customFormat="1" ht="19.5" customHeight="1">
      <c r="A77" s="83"/>
      <c r="B77" s="24"/>
      <c r="C77" s="84"/>
      <c r="D77" s="24"/>
      <c r="E77" s="24"/>
      <c r="F77" s="24"/>
      <c r="G77" s="24"/>
    </row>
    <row r="78" spans="1:7" s="25" customFormat="1" ht="19.5" customHeight="1">
      <c r="A78" s="83"/>
      <c r="B78" s="24"/>
      <c r="C78" s="84"/>
      <c r="D78" s="24"/>
      <c r="E78" s="24"/>
      <c r="F78" s="24"/>
      <c r="G78" s="24"/>
    </row>
    <row r="79" spans="1:7" s="25" customFormat="1" ht="19.5" customHeight="1">
      <c r="A79" s="83"/>
      <c r="B79" s="24"/>
      <c r="C79" s="84"/>
      <c r="D79" s="24"/>
      <c r="E79" s="24"/>
      <c r="F79" s="24"/>
      <c r="G79" s="24"/>
    </row>
    <row r="80" spans="1:7" s="25" customFormat="1" ht="19.5" customHeight="1">
      <c r="A80" s="83"/>
      <c r="B80" s="24"/>
      <c r="C80" s="84"/>
      <c r="D80" s="24"/>
      <c r="E80" s="24"/>
      <c r="F80" s="24"/>
      <c r="G80" s="24"/>
    </row>
    <row r="81" spans="1:7" s="25" customFormat="1" ht="19.5" customHeight="1">
      <c r="A81" s="83"/>
      <c r="B81" s="106"/>
      <c r="C81" s="107"/>
      <c r="D81" s="106"/>
      <c r="E81" s="106"/>
      <c r="F81" s="106"/>
      <c r="G81" s="24"/>
    </row>
    <row r="82" spans="1:7" s="25" customFormat="1" ht="19.5" customHeight="1">
      <c r="A82" s="83"/>
      <c r="B82" s="24"/>
      <c r="C82" s="84"/>
      <c r="D82" s="24"/>
      <c r="E82" s="24"/>
      <c r="F82" s="24"/>
      <c r="G82" s="24"/>
    </row>
    <row r="83" spans="1:7" s="25" customFormat="1" ht="19.5" customHeight="1">
      <c r="A83" s="83"/>
      <c r="B83" s="24"/>
      <c r="C83" s="84"/>
      <c r="D83" s="24"/>
      <c r="E83" s="24"/>
      <c r="F83" s="24"/>
      <c r="G83" s="24"/>
    </row>
    <row r="84" spans="1:7" s="25" customFormat="1" ht="19.5" customHeight="1">
      <c r="A84" s="83"/>
      <c r="B84" s="24"/>
      <c r="C84" s="84"/>
      <c r="D84" s="24"/>
      <c r="E84" s="24"/>
      <c r="F84" s="24"/>
      <c r="G84" s="24"/>
    </row>
    <row r="85" spans="1:7" s="25" customFormat="1" ht="19.5" customHeight="1">
      <c r="A85" s="83"/>
      <c r="B85" s="24"/>
      <c r="C85" s="84"/>
      <c r="D85" s="24"/>
      <c r="E85" s="24"/>
      <c r="F85" s="24"/>
      <c r="G85" s="24"/>
    </row>
    <row r="86" spans="1:7" s="25" customFormat="1" ht="19.5" customHeight="1">
      <c r="A86" s="83"/>
      <c r="B86" s="24"/>
      <c r="C86" s="84"/>
      <c r="D86" s="24"/>
      <c r="E86" s="24"/>
      <c r="F86" s="24"/>
      <c r="G86" s="24"/>
    </row>
    <row r="87" spans="1:7" s="25" customFormat="1" ht="19.5" customHeight="1">
      <c r="A87" s="83"/>
      <c r="B87" s="24"/>
      <c r="C87" s="84"/>
      <c r="D87" s="24"/>
      <c r="E87" s="24"/>
      <c r="F87" s="24"/>
      <c r="G87" s="24"/>
    </row>
    <row r="88" spans="1:7" s="25" customFormat="1" ht="19.5" customHeight="1">
      <c r="A88" s="83"/>
      <c r="B88" s="24"/>
      <c r="C88" s="84"/>
      <c r="D88" s="24"/>
      <c r="E88" s="24"/>
      <c r="F88" s="24"/>
      <c r="G88" s="24"/>
    </row>
    <row r="89" spans="1:7" s="25" customFormat="1" ht="19.5" customHeight="1">
      <c r="A89" s="83"/>
      <c r="B89" s="24"/>
      <c r="C89" s="84"/>
      <c r="D89" s="24"/>
      <c r="E89" s="24"/>
      <c r="F89" s="24"/>
      <c r="G89" s="24"/>
    </row>
    <row r="90" spans="1:7" s="25" customFormat="1" ht="19.5" customHeight="1">
      <c r="A90" s="83"/>
      <c r="B90" s="24"/>
      <c r="C90" s="84"/>
      <c r="D90" s="24"/>
      <c r="E90" s="24"/>
      <c r="F90" s="24"/>
      <c r="G90" s="24"/>
    </row>
    <row r="91" spans="1:7" s="25" customFormat="1" ht="19.5" customHeight="1">
      <c r="A91" s="83"/>
      <c r="B91" s="24"/>
      <c r="C91" s="84"/>
      <c r="D91" s="24"/>
      <c r="E91" s="24"/>
      <c r="F91" s="24"/>
      <c r="G91" s="24"/>
    </row>
    <row r="92" spans="1:7" s="25" customFormat="1" ht="19.5" customHeight="1">
      <c r="A92" s="83"/>
      <c r="B92" s="24"/>
      <c r="C92" s="84"/>
      <c r="D92" s="24"/>
      <c r="E92" s="24"/>
      <c r="F92" s="24"/>
      <c r="G92" s="24"/>
    </row>
    <row r="93" spans="1:7" s="25" customFormat="1" ht="19.5" customHeight="1">
      <c r="A93" s="83"/>
      <c r="B93" s="24"/>
      <c r="C93" s="84"/>
      <c r="D93" s="24"/>
      <c r="E93" s="24"/>
      <c r="F93" s="24"/>
      <c r="G93" s="24"/>
    </row>
    <row r="94" spans="1:7" s="25" customFormat="1" ht="19.5" customHeight="1">
      <c r="A94" s="83"/>
      <c r="B94" s="24"/>
      <c r="C94" s="84"/>
      <c r="D94" s="24"/>
      <c r="E94" s="24"/>
      <c r="F94" s="24"/>
      <c r="G94" s="24"/>
    </row>
    <row r="95" spans="1:7" s="25" customFormat="1" ht="19.5" customHeight="1">
      <c r="A95" s="83"/>
      <c r="B95" s="24"/>
      <c r="C95" s="84"/>
      <c r="D95" s="24"/>
      <c r="E95" s="24"/>
      <c r="F95" s="24"/>
      <c r="G95" s="24"/>
    </row>
    <row r="96" spans="1:7" s="25" customFormat="1" ht="19.5" customHeight="1">
      <c r="A96" s="83"/>
      <c r="B96" s="24"/>
      <c r="C96" s="84"/>
      <c r="D96" s="24"/>
      <c r="E96" s="24"/>
      <c r="F96" s="24"/>
      <c r="G96" s="24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1:7" s="25" customFormat="1" ht="19.5" customHeight="1">
      <c r="A108" s="83"/>
      <c r="B108" s="24"/>
      <c r="C108" s="84"/>
      <c r="D108" s="24"/>
      <c r="E108" s="24"/>
      <c r="F108" s="24"/>
      <c r="G108" s="24"/>
    </row>
    <row r="109" spans="1:7" s="25" customFormat="1" ht="19.5" customHeight="1">
      <c r="A109" s="83"/>
      <c r="B109" s="24"/>
      <c r="C109" s="84"/>
      <c r="D109" s="24"/>
      <c r="E109" s="24"/>
      <c r="F109" s="24"/>
      <c r="G109" s="24"/>
    </row>
    <row r="110" spans="1:7" s="25" customFormat="1" ht="14.25">
      <c r="A110" s="83"/>
      <c r="B110" s="24"/>
      <c r="C110" s="84"/>
      <c r="D110" s="24"/>
      <c r="E110" s="24"/>
      <c r="F110" s="24"/>
      <c r="G110" s="24"/>
    </row>
    <row r="111" spans="1:7" s="25" customFormat="1" ht="14.25">
      <c r="A111" s="83"/>
      <c r="B111" s="24"/>
      <c r="C111" s="84"/>
      <c r="D111" s="24"/>
      <c r="E111" s="24"/>
      <c r="F111" s="24"/>
      <c r="G111" s="24"/>
    </row>
    <row r="112" spans="1:7" s="25" customFormat="1" ht="14.25">
      <c r="A112" s="83"/>
      <c r="B112" s="24"/>
      <c r="C112" s="84"/>
      <c r="D112" s="24"/>
      <c r="E112" s="24"/>
      <c r="F112" s="24"/>
      <c r="G112" s="24"/>
    </row>
    <row r="113" spans="1:7" s="25" customFormat="1" ht="14.25">
      <c r="A113" s="83"/>
      <c r="B113" s="24"/>
      <c r="C113" s="84"/>
      <c r="D113" s="24"/>
      <c r="E113" s="24"/>
      <c r="F113" s="24"/>
      <c r="G113" s="24"/>
    </row>
    <row r="114" spans="1:7" s="25" customFormat="1" ht="14.25">
      <c r="A114" s="83"/>
      <c r="B114" s="24"/>
      <c r="C114" s="84"/>
      <c r="D114" s="24"/>
      <c r="E114" s="24"/>
      <c r="F114" s="24"/>
      <c r="G114" s="24"/>
    </row>
    <row r="115" spans="1:7" s="25" customFormat="1" ht="14.25">
      <c r="A115" s="83"/>
      <c r="B115" s="24"/>
      <c r="C115" s="84"/>
      <c r="D115" s="24"/>
      <c r="E115" s="24"/>
      <c r="F115" s="24"/>
      <c r="G115" s="24"/>
    </row>
    <row r="116" spans="1:7" s="25" customFormat="1" ht="14.25">
      <c r="A116" s="83"/>
      <c r="B116" s="24"/>
      <c r="C116" s="84"/>
      <c r="D116" s="24"/>
      <c r="E116" s="24"/>
      <c r="F116" s="24"/>
      <c r="G116" s="24"/>
    </row>
  </sheetData>
  <sheetProtection password="CF7A" sheet="1" objects="1"/>
  <mergeCells count="7">
    <mergeCell ref="A1:F1"/>
    <mergeCell ref="A2:F2"/>
    <mergeCell ref="A3:F3"/>
    <mergeCell ref="A4:B4"/>
    <mergeCell ref="C4:E4"/>
    <mergeCell ref="A31:B31"/>
    <mergeCell ref="C31:E31"/>
  </mergeCells>
  <printOptions horizontalCentered="1" verticalCentered="1"/>
  <pageMargins left="0.54" right="0.43" top="0.66" bottom="1.14" header="0.54" footer="0.97"/>
  <pageSetup horizontalDpi="600" verticalDpi="600" orientation="portrait" paperSize="9" scale="86"/>
  <headerFooter alignWithMargins="0">
    <oddFooter>&amp;L&amp;10编制：&amp;C&amp;10复核：&amp;R&amp;10编制日期：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40">
      <selection activeCell="E34" sqref="E34"/>
    </sheetView>
  </sheetViews>
  <sheetFormatPr defaultColWidth="9.00390625" defaultRowHeight="14.25"/>
  <cols>
    <col min="1" max="1" width="12.25390625" style="26" customWidth="1"/>
    <col min="2" max="2" width="32.625" style="26" customWidth="1"/>
    <col min="3" max="3" width="8.75390625" style="24" customWidth="1"/>
    <col min="4" max="4" width="12.625" style="24" customWidth="1"/>
    <col min="5" max="5" width="11.375" style="24" customWidth="1"/>
    <col min="6" max="6" width="13.75390625" style="24" customWidth="1"/>
    <col min="7" max="16384" width="9.00390625" style="26" customWidth="1"/>
  </cols>
  <sheetData>
    <row r="1" spans="1:6" s="24" customFormat="1" ht="24.75" customHeight="1">
      <c r="A1" s="27" t="s">
        <v>21</v>
      </c>
      <c r="B1" s="27"/>
      <c r="C1" s="27"/>
      <c r="D1" s="27"/>
      <c r="E1" s="27"/>
      <c r="F1" s="27"/>
    </row>
    <row r="2" spans="1:6" s="24" customFormat="1" ht="24.75" customHeight="1">
      <c r="A2" s="28" t="s">
        <v>43</v>
      </c>
      <c r="B2" s="28"/>
      <c r="C2" s="28"/>
      <c r="D2" s="28"/>
      <c r="E2" s="28"/>
      <c r="F2" s="28"/>
    </row>
    <row r="3" spans="1:6" s="25" customFormat="1" ht="24.75" customHeight="1">
      <c r="A3" s="29" t="str">
        <f>'100章'!A4:B4</f>
        <v>项目名称：G214线K1759+200-K1862+000段灾毁修复重建项目</v>
      </c>
      <c r="B3" s="68"/>
      <c r="C3" s="30" t="str">
        <f>'100章'!C4:E4</f>
        <v>货币单位:人民币 元</v>
      </c>
      <c r="D3" s="30"/>
      <c r="E3" s="30"/>
      <c r="F3" s="30"/>
    </row>
    <row r="4" spans="1:6" ht="24.75" customHeight="1">
      <c r="A4" s="31" t="s">
        <v>25</v>
      </c>
      <c r="B4" s="28" t="s">
        <v>26</v>
      </c>
      <c r="C4" s="28" t="s">
        <v>27</v>
      </c>
      <c r="D4" s="28" t="s">
        <v>28</v>
      </c>
      <c r="E4" s="28" t="s">
        <v>29</v>
      </c>
      <c r="F4" s="32" t="s">
        <v>30</v>
      </c>
    </row>
    <row r="5" spans="1:6" ht="24.75" customHeight="1">
      <c r="A5" s="69" t="s">
        <v>44</v>
      </c>
      <c r="B5" s="69" t="s">
        <v>45</v>
      </c>
      <c r="C5" s="69" t="s">
        <v>32</v>
      </c>
      <c r="D5" s="70" t="s">
        <v>32</v>
      </c>
      <c r="E5" s="69"/>
      <c r="F5" s="71"/>
    </row>
    <row r="6" spans="1:6" ht="24.75" customHeight="1">
      <c r="A6" s="69" t="s">
        <v>46</v>
      </c>
      <c r="B6" s="69" t="s">
        <v>47</v>
      </c>
      <c r="C6" s="69" t="s">
        <v>32</v>
      </c>
      <c r="D6" s="70" t="s">
        <v>32</v>
      </c>
      <c r="E6" s="69" t="s">
        <v>32</v>
      </c>
      <c r="F6" s="71"/>
    </row>
    <row r="7" spans="1:6" ht="24.75" customHeight="1">
      <c r="A7" s="69" t="s">
        <v>48</v>
      </c>
      <c r="B7" s="69" t="s">
        <v>49</v>
      </c>
      <c r="C7" s="69" t="s">
        <v>50</v>
      </c>
      <c r="D7" s="69">
        <v>54</v>
      </c>
      <c r="E7" s="72"/>
      <c r="F7" s="73">
        <f>E7*D7</f>
        <v>0</v>
      </c>
    </row>
    <row r="8" spans="1:6" ht="24.75" customHeight="1">
      <c r="A8" s="69" t="s">
        <v>51</v>
      </c>
      <c r="B8" s="69" t="s">
        <v>52</v>
      </c>
      <c r="C8" s="69" t="s">
        <v>50</v>
      </c>
      <c r="D8" s="69">
        <v>18</v>
      </c>
      <c r="E8" s="72"/>
      <c r="F8" s="73">
        <f aca="true" t="shared" si="0" ref="F8:F38">E8*D8</f>
        <v>0</v>
      </c>
    </row>
    <row r="9" spans="1:6" ht="24.75" customHeight="1">
      <c r="A9" s="69" t="s">
        <v>53</v>
      </c>
      <c r="B9" s="69" t="s">
        <v>54</v>
      </c>
      <c r="C9" s="69" t="s">
        <v>32</v>
      </c>
      <c r="D9" s="69"/>
      <c r="E9" s="69"/>
      <c r="F9" s="73"/>
    </row>
    <row r="10" spans="1:6" ht="24.75" customHeight="1">
      <c r="A10" s="69" t="s">
        <v>55</v>
      </c>
      <c r="B10" s="69" t="s">
        <v>56</v>
      </c>
      <c r="C10" s="69" t="s">
        <v>50</v>
      </c>
      <c r="D10" s="69">
        <v>72</v>
      </c>
      <c r="E10" s="72"/>
      <c r="F10" s="73">
        <f t="shared" si="0"/>
        <v>0</v>
      </c>
    </row>
    <row r="11" spans="1:6" ht="24.75" customHeight="1">
      <c r="A11" s="69" t="s">
        <v>57</v>
      </c>
      <c r="B11" s="69" t="s">
        <v>58</v>
      </c>
      <c r="C11" s="69" t="s">
        <v>50</v>
      </c>
      <c r="D11" s="69">
        <v>744</v>
      </c>
      <c r="E11" s="72"/>
      <c r="F11" s="73">
        <f t="shared" si="0"/>
        <v>0</v>
      </c>
    </row>
    <row r="12" spans="1:6" ht="24.75" customHeight="1">
      <c r="A12" s="69" t="s">
        <v>59</v>
      </c>
      <c r="B12" s="69" t="s">
        <v>60</v>
      </c>
      <c r="C12" s="69" t="s">
        <v>61</v>
      </c>
      <c r="D12" s="69">
        <v>2976</v>
      </c>
      <c r="E12" s="72"/>
      <c r="F12" s="73">
        <f t="shared" si="0"/>
        <v>0</v>
      </c>
    </row>
    <row r="13" spans="1:6" ht="24.75" customHeight="1">
      <c r="A13" s="69" t="s">
        <v>62</v>
      </c>
      <c r="B13" s="69" t="s">
        <v>63</v>
      </c>
      <c r="C13" s="69" t="s">
        <v>32</v>
      </c>
      <c r="D13" s="69" t="s">
        <v>32</v>
      </c>
      <c r="E13" s="69"/>
      <c r="F13" s="73"/>
    </row>
    <row r="14" spans="1:6" ht="24.75" customHeight="1">
      <c r="A14" s="69" t="s">
        <v>64</v>
      </c>
      <c r="B14" s="69" t="s">
        <v>65</v>
      </c>
      <c r="C14" s="69" t="s">
        <v>50</v>
      </c>
      <c r="D14" s="69">
        <v>9439.8</v>
      </c>
      <c r="E14" s="72"/>
      <c r="F14" s="73">
        <f t="shared" si="0"/>
        <v>0</v>
      </c>
    </row>
    <row r="15" spans="1:6" ht="24.75" customHeight="1">
      <c r="A15" s="69" t="s">
        <v>66</v>
      </c>
      <c r="B15" s="69" t="s">
        <v>67</v>
      </c>
      <c r="C15" s="69" t="s">
        <v>32</v>
      </c>
      <c r="D15" s="69" t="s">
        <v>32</v>
      </c>
      <c r="E15" s="69"/>
      <c r="F15" s="73"/>
    </row>
    <row r="16" spans="1:6" ht="24.75" customHeight="1">
      <c r="A16" s="69" t="s">
        <v>68</v>
      </c>
      <c r="B16" s="69" t="s">
        <v>69</v>
      </c>
      <c r="C16" s="69" t="s">
        <v>32</v>
      </c>
      <c r="D16" s="70" t="s">
        <v>32</v>
      </c>
      <c r="E16" s="69"/>
      <c r="F16" s="73"/>
    </row>
    <row r="17" spans="1:6" ht="24.75" customHeight="1">
      <c r="A17" s="69" t="s">
        <v>70</v>
      </c>
      <c r="B17" s="69" t="s">
        <v>71</v>
      </c>
      <c r="C17" s="69" t="s">
        <v>32</v>
      </c>
      <c r="D17" s="70" t="s">
        <v>32</v>
      </c>
      <c r="E17" s="69"/>
      <c r="F17" s="73"/>
    </row>
    <row r="18" spans="1:6" ht="24.75" customHeight="1">
      <c r="A18" s="69" t="s">
        <v>72</v>
      </c>
      <c r="B18" s="69" t="s">
        <v>73</v>
      </c>
      <c r="C18" s="69" t="s">
        <v>32</v>
      </c>
      <c r="D18" s="70" t="s">
        <v>32</v>
      </c>
      <c r="E18" s="69"/>
      <c r="F18" s="73"/>
    </row>
    <row r="19" spans="1:6" ht="24.75" customHeight="1">
      <c r="A19" s="69" t="s">
        <v>74</v>
      </c>
      <c r="B19" s="69" t="s">
        <v>75</v>
      </c>
      <c r="C19" s="69" t="s">
        <v>50</v>
      </c>
      <c r="D19" s="69">
        <v>30.4</v>
      </c>
      <c r="E19" s="72"/>
      <c r="F19" s="73">
        <f t="shared" si="0"/>
        <v>0</v>
      </c>
    </row>
    <row r="20" spans="1:6" ht="24.75" customHeight="1">
      <c r="A20" s="69" t="s">
        <v>76</v>
      </c>
      <c r="B20" s="69" t="s">
        <v>77</v>
      </c>
      <c r="C20" s="69" t="s">
        <v>32</v>
      </c>
      <c r="D20" s="69" t="s">
        <v>32</v>
      </c>
      <c r="E20" s="69"/>
      <c r="F20" s="73"/>
    </row>
    <row r="21" spans="1:6" ht="24.75" customHeight="1">
      <c r="A21" s="69" t="s">
        <v>78</v>
      </c>
      <c r="B21" s="69" t="s">
        <v>79</v>
      </c>
      <c r="C21" s="69" t="s">
        <v>32</v>
      </c>
      <c r="D21" s="69" t="s">
        <v>32</v>
      </c>
      <c r="E21" s="69"/>
      <c r="F21" s="73"/>
    </row>
    <row r="22" spans="1:6" ht="24.75" customHeight="1">
      <c r="A22" s="69" t="s">
        <v>80</v>
      </c>
      <c r="B22" s="69" t="s">
        <v>81</v>
      </c>
      <c r="C22" s="69" t="s">
        <v>50</v>
      </c>
      <c r="D22" s="69">
        <v>123.4</v>
      </c>
      <c r="E22" s="72"/>
      <c r="F22" s="73">
        <f t="shared" si="0"/>
        <v>0</v>
      </c>
    </row>
    <row r="23" spans="1:6" ht="24.75" customHeight="1">
      <c r="A23" s="69" t="s">
        <v>82</v>
      </c>
      <c r="B23" s="69" t="s">
        <v>83</v>
      </c>
      <c r="C23" s="69" t="s">
        <v>32</v>
      </c>
      <c r="D23" s="69" t="s">
        <v>32</v>
      </c>
      <c r="E23" s="69"/>
      <c r="F23" s="73"/>
    </row>
    <row r="24" spans="1:6" ht="24.75" customHeight="1">
      <c r="A24" s="69" t="s">
        <v>84</v>
      </c>
      <c r="B24" s="69" t="s">
        <v>85</v>
      </c>
      <c r="C24" s="69" t="s">
        <v>50</v>
      </c>
      <c r="D24" s="69">
        <v>781.8</v>
      </c>
      <c r="E24" s="72"/>
      <c r="F24" s="73">
        <f t="shared" si="0"/>
        <v>0</v>
      </c>
    </row>
    <row r="25" spans="1:6" ht="24.75" customHeight="1">
      <c r="A25" s="69" t="s">
        <v>86</v>
      </c>
      <c r="B25" s="69" t="s">
        <v>87</v>
      </c>
      <c r="C25" s="69" t="s">
        <v>50</v>
      </c>
      <c r="D25" s="69">
        <v>2160.3</v>
      </c>
      <c r="E25" s="72"/>
      <c r="F25" s="73">
        <f t="shared" si="0"/>
        <v>0</v>
      </c>
    </row>
    <row r="26" spans="1:6" ht="24.75" customHeight="1">
      <c r="A26" s="69" t="s">
        <v>88</v>
      </c>
      <c r="B26" s="69" t="s">
        <v>89</v>
      </c>
      <c r="C26" s="69" t="s">
        <v>50</v>
      </c>
      <c r="D26" s="69">
        <v>50.4</v>
      </c>
      <c r="E26" s="72"/>
      <c r="F26" s="73">
        <f t="shared" si="0"/>
        <v>0</v>
      </c>
    </row>
    <row r="27" spans="1:6" ht="24.75" customHeight="1">
      <c r="A27" s="69" t="s">
        <v>90</v>
      </c>
      <c r="B27" s="69" t="s">
        <v>91</v>
      </c>
      <c r="C27" s="69" t="s">
        <v>50</v>
      </c>
      <c r="D27" s="69">
        <v>628.5</v>
      </c>
      <c r="E27" s="72"/>
      <c r="F27" s="73">
        <f t="shared" si="0"/>
        <v>0</v>
      </c>
    </row>
    <row r="28" spans="1:6" ht="24.75" customHeight="1">
      <c r="A28" s="69" t="s">
        <v>92</v>
      </c>
      <c r="B28" s="69" t="s">
        <v>93</v>
      </c>
      <c r="C28" s="69" t="s">
        <v>32</v>
      </c>
      <c r="D28" s="69" t="s">
        <v>32</v>
      </c>
      <c r="E28" s="69"/>
      <c r="F28" s="73"/>
    </row>
    <row r="29" spans="1:6" ht="24.75" customHeight="1">
      <c r="A29" s="69" t="s">
        <v>94</v>
      </c>
      <c r="B29" s="69" t="s">
        <v>95</v>
      </c>
      <c r="C29" s="69" t="s">
        <v>32</v>
      </c>
      <c r="D29" s="69" t="s">
        <v>32</v>
      </c>
      <c r="E29" s="69"/>
      <c r="F29" s="73"/>
    </row>
    <row r="30" spans="1:6" ht="24.75" customHeight="1">
      <c r="A30" s="69" t="s">
        <v>96</v>
      </c>
      <c r="B30" s="69" t="s">
        <v>97</v>
      </c>
      <c r="C30" s="69" t="s">
        <v>50</v>
      </c>
      <c r="D30" s="69">
        <v>4159.9</v>
      </c>
      <c r="E30" s="72"/>
      <c r="F30" s="73">
        <f t="shared" si="0"/>
        <v>0</v>
      </c>
    </row>
    <row r="31" spans="1:6" ht="24.75" customHeight="1">
      <c r="A31" s="69" t="s">
        <v>98</v>
      </c>
      <c r="B31" s="69" t="s">
        <v>99</v>
      </c>
      <c r="C31" s="69" t="s">
        <v>50</v>
      </c>
      <c r="D31" s="69">
        <v>1176</v>
      </c>
      <c r="E31" s="72"/>
      <c r="F31" s="73">
        <f t="shared" si="0"/>
        <v>0</v>
      </c>
    </row>
    <row r="32" spans="1:6" ht="24.75" customHeight="1">
      <c r="A32" s="69" t="s">
        <v>100</v>
      </c>
      <c r="B32" s="69" t="s">
        <v>101</v>
      </c>
      <c r="C32" s="69" t="s">
        <v>32</v>
      </c>
      <c r="D32" s="69" t="s">
        <v>32</v>
      </c>
      <c r="E32" s="69"/>
      <c r="F32" s="73"/>
    </row>
    <row r="33" spans="1:6" ht="24.75" customHeight="1">
      <c r="A33" s="69" t="s">
        <v>102</v>
      </c>
      <c r="B33" s="69" t="s">
        <v>103</v>
      </c>
      <c r="C33" s="69" t="s">
        <v>50</v>
      </c>
      <c r="D33" s="69">
        <v>960</v>
      </c>
      <c r="E33" s="72"/>
      <c r="F33" s="73">
        <f t="shared" si="0"/>
        <v>0</v>
      </c>
    </row>
    <row r="34" spans="1:6" ht="24.75" customHeight="1">
      <c r="A34" s="69" t="s">
        <v>104</v>
      </c>
      <c r="B34" s="69" t="s">
        <v>105</v>
      </c>
      <c r="C34" s="69" t="s">
        <v>106</v>
      </c>
      <c r="D34" s="69">
        <v>39325.2</v>
      </c>
      <c r="E34" s="72"/>
      <c r="F34" s="73">
        <f t="shared" si="0"/>
        <v>0</v>
      </c>
    </row>
    <row r="35" spans="1:6" ht="24.75" customHeight="1">
      <c r="A35" s="69" t="s">
        <v>107</v>
      </c>
      <c r="B35" s="69" t="s">
        <v>108</v>
      </c>
      <c r="C35" s="69" t="s">
        <v>109</v>
      </c>
      <c r="D35" s="69">
        <v>240</v>
      </c>
      <c r="E35" s="72"/>
      <c r="F35" s="73">
        <f t="shared" si="0"/>
        <v>0</v>
      </c>
    </row>
    <row r="36" spans="1:6" ht="24.75" customHeight="1">
      <c r="A36" s="69" t="s">
        <v>110</v>
      </c>
      <c r="B36" s="69" t="s">
        <v>111</v>
      </c>
      <c r="C36" s="69" t="s">
        <v>106</v>
      </c>
      <c r="D36" s="69">
        <v>5405.52</v>
      </c>
      <c r="E36" s="72"/>
      <c r="F36" s="73">
        <f t="shared" si="0"/>
        <v>0</v>
      </c>
    </row>
    <row r="37" spans="1:6" ht="24.75" customHeight="1">
      <c r="A37" s="69" t="s">
        <v>112</v>
      </c>
      <c r="B37" s="69" t="s">
        <v>113</v>
      </c>
      <c r="C37" s="69" t="s">
        <v>106</v>
      </c>
      <c r="D37" s="69">
        <v>39320.16</v>
      </c>
      <c r="E37" s="72"/>
      <c r="F37" s="73">
        <f t="shared" si="0"/>
        <v>0</v>
      </c>
    </row>
    <row r="38" spans="1:6" ht="24.75" customHeight="1">
      <c r="A38" s="69" t="s">
        <v>114</v>
      </c>
      <c r="B38" s="69" t="s">
        <v>115</v>
      </c>
      <c r="C38" s="69" t="s">
        <v>109</v>
      </c>
      <c r="D38" s="69">
        <v>727.2</v>
      </c>
      <c r="E38" s="72"/>
      <c r="F38" s="73">
        <f t="shared" si="0"/>
        <v>0</v>
      </c>
    </row>
    <row r="39" spans="1:6" ht="24.75" customHeight="1">
      <c r="A39" s="71"/>
      <c r="B39" s="71"/>
      <c r="C39" s="71"/>
      <c r="D39" s="74"/>
      <c r="E39" s="69"/>
      <c r="F39" s="73"/>
    </row>
    <row r="40" spans="1:6" ht="24.75" customHeight="1">
      <c r="A40" s="71"/>
      <c r="B40" s="71"/>
      <c r="C40" s="71"/>
      <c r="D40" s="73"/>
      <c r="E40" s="69"/>
      <c r="F40" s="73"/>
    </row>
    <row r="41" spans="1:6" ht="24.75" customHeight="1">
      <c r="A41" s="71"/>
      <c r="B41" s="71"/>
      <c r="C41" s="71"/>
      <c r="D41" s="73"/>
      <c r="E41" s="69"/>
      <c r="F41" s="73"/>
    </row>
    <row r="42" spans="1:6" ht="24.75" customHeight="1">
      <c r="A42" s="71"/>
      <c r="B42" s="71"/>
      <c r="C42" s="71"/>
      <c r="D42" s="71"/>
      <c r="E42" s="69"/>
      <c r="F42" s="73"/>
    </row>
    <row r="43" spans="1:6" ht="24.75" customHeight="1">
      <c r="A43" s="71"/>
      <c r="B43" s="71"/>
      <c r="C43" s="71"/>
      <c r="D43" s="73"/>
      <c r="E43" s="69"/>
      <c r="F43" s="73"/>
    </row>
    <row r="44" spans="1:6" ht="24.75" customHeight="1">
      <c r="A44" s="71"/>
      <c r="B44" s="71"/>
      <c r="C44" s="71"/>
      <c r="D44" s="73"/>
      <c r="E44" s="69"/>
      <c r="F44" s="73"/>
    </row>
    <row r="45" spans="1:6" ht="24.75" customHeight="1">
      <c r="A45" s="75"/>
      <c r="B45" s="76"/>
      <c r="C45" s="77"/>
      <c r="D45" s="78"/>
      <c r="E45" s="69"/>
      <c r="F45" s="79"/>
    </row>
    <row r="46" spans="1:6" ht="24.75" customHeight="1">
      <c r="A46" s="75"/>
      <c r="B46" s="76"/>
      <c r="C46" s="77"/>
      <c r="D46" s="78"/>
      <c r="E46" s="69"/>
      <c r="F46" s="79"/>
    </row>
    <row r="47" spans="1:6" ht="24.75" customHeight="1">
      <c r="A47" s="75"/>
      <c r="B47" s="76"/>
      <c r="C47" s="77"/>
      <c r="D47" s="78"/>
      <c r="E47" s="69"/>
      <c r="F47" s="79"/>
    </row>
    <row r="48" spans="1:6" ht="24.75" customHeight="1">
      <c r="A48" s="75"/>
      <c r="B48" s="76"/>
      <c r="C48" s="77"/>
      <c r="D48" s="78"/>
      <c r="E48" s="69"/>
      <c r="F48" s="79"/>
    </row>
    <row r="49" spans="1:6" ht="24.75" customHeight="1">
      <c r="A49" s="75"/>
      <c r="B49" s="76"/>
      <c r="C49" s="77"/>
      <c r="D49" s="78"/>
      <c r="E49" s="69"/>
      <c r="F49" s="79"/>
    </row>
    <row r="50" spans="1:6" ht="24.75" customHeight="1">
      <c r="A50" s="75"/>
      <c r="B50" s="76"/>
      <c r="C50" s="77"/>
      <c r="D50" s="78"/>
      <c r="E50" s="69"/>
      <c r="F50" s="79"/>
    </row>
    <row r="51" spans="1:6" ht="24.75" customHeight="1">
      <c r="A51" s="75"/>
      <c r="B51" s="76"/>
      <c r="C51" s="77"/>
      <c r="D51" s="78"/>
      <c r="E51" s="69"/>
      <c r="F51" s="79"/>
    </row>
    <row r="52" spans="1:6" ht="24.75" customHeight="1">
      <c r="A52" s="75"/>
      <c r="B52" s="76"/>
      <c r="C52" s="77"/>
      <c r="D52" s="78"/>
      <c r="E52" s="69"/>
      <c r="F52" s="79"/>
    </row>
    <row r="53" spans="1:6" ht="24.75" customHeight="1">
      <c r="A53" s="75"/>
      <c r="B53" s="76"/>
      <c r="C53" s="77"/>
      <c r="D53" s="78"/>
      <c r="E53" s="69"/>
      <c r="F53" s="79"/>
    </row>
    <row r="54" spans="1:6" ht="24.75" customHeight="1">
      <c r="A54" s="75"/>
      <c r="B54" s="76"/>
      <c r="C54" s="77"/>
      <c r="D54" s="78"/>
      <c r="E54" s="69"/>
      <c r="F54" s="79"/>
    </row>
    <row r="55" spans="1:6" ht="24.75" customHeight="1">
      <c r="A55" s="75"/>
      <c r="B55" s="76"/>
      <c r="C55" s="77"/>
      <c r="D55" s="78"/>
      <c r="E55" s="69"/>
      <c r="F55" s="79"/>
    </row>
    <row r="56" spans="1:6" ht="24.75" customHeight="1">
      <c r="A56" s="75"/>
      <c r="B56" s="76"/>
      <c r="C56" s="77"/>
      <c r="D56" s="78"/>
      <c r="E56" s="69"/>
      <c r="F56" s="79"/>
    </row>
    <row r="57" spans="1:6" ht="24.75" customHeight="1">
      <c r="A57" s="31"/>
      <c r="B57" s="30"/>
      <c r="C57" s="77"/>
      <c r="D57" s="33"/>
      <c r="E57" s="28"/>
      <c r="F57" s="41"/>
    </row>
    <row r="58" spans="1:6" ht="24.75" customHeight="1">
      <c r="A58" s="28" t="s">
        <v>116</v>
      </c>
      <c r="B58" s="28"/>
      <c r="C58" s="28"/>
      <c r="D58" s="41">
        <f>SUM(F5:F57)</f>
        <v>0</v>
      </c>
      <c r="E58" s="41"/>
      <c r="F58" s="80" t="s">
        <v>8</v>
      </c>
    </row>
    <row r="59" spans="1:6" ht="24.75" customHeight="1">
      <c r="A59" s="81"/>
      <c r="B59" s="81"/>
      <c r="C59" s="82"/>
      <c r="D59" s="82"/>
      <c r="E59" s="82"/>
      <c r="F59" s="82"/>
    </row>
    <row r="60" ht="24.75" customHeight="1"/>
    <row r="61" ht="24.75" customHeight="1"/>
  </sheetData>
  <sheetProtection password="CF7A" sheet="1" objects="1"/>
  <mergeCells count="6">
    <mergeCell ref="A1:F1"/>
    <mergeCell ref="A2:F2"/>
    <mergeCell ref="A3:B3"/>
    <mergeCell ref="C3:F3"/>
    <mergeCell ref="A58:C58"/>
    <mergeCell ref="D58:E58"/>
  </mergeCells>
  <printOptions horizontalCentered="1" verticalCentered="1"/>
  <pageMargins left="0.54" right="0.43" top="0.66" bottom="1.14" header="0.54" footer="0.97"/>
  <pageSetup horizontalDpi="600" verticalDpi="600" orientation="portrait" paperSize="9" scale="86"/>
  <headerFooter alignWithMargins="0">
    <oddFooter>&amp;L&amp;10编制：&amp;C&amp;10复核：&amp;R&amp;10编制日期：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24" sqref="E24"/>
    </sheetView>
  </sheetViews>
  <sheetFormatPr defaultColWidth="9.00390625" defaultRowHeight="14.25"/>
  <cols>
    <col min="1" max="1" width="10.75390625" style="26" customWidth="1"/>
    <col min="2" max="2" width="34.00390625" style="26" customWidth="1"/>
    <col min="3" max="3" width="6.625" style="24" customWidth="1"/>
    <col min="4" max="4" width="10.75390625" style="24" customWidth="1"/>
    <col min="5" max="5" width="10.50390625" style="24" customWidth="1"/>
    <col min="6" max="6" width="13.50390625" style="24" customWidth="1"/>
    <col min="7" max="7" width="12.75390625" style="26" customWidth="1"/>
    <col min="8" max="12" width="9.00390625" style="26" customWidth="1"/>
    <col min="13" max="13" width="6.75390625" style="26" customWidth="1"/>
    <col min="14" max="16384" width="9.00390625" style="26" customWidth="1"/>
  </cols>
  <sheetData>
    <row r="1" spans="1:6" s="24" customFormat="1" ht="24.75" customHeight="1">
      <c r="A1" s="43" t="s">
        <v>21</v>
      </c>
      <c r="B1" s="43"/>
      <c r="C1" s="43"/>
      <c r="D1" s="43"/>
      <c r="E1" s="43"/>
      <c r="F1" s="43"/>
    </row>
    <row r="2" spans="1:6" s="24" customFormat="1" ht="24.75" customHeight="1">
      <c r="A2" s="28" t="s">
        <v>117</v>
      </c>
      <c r="B2" s="28"/>
      <c r="C2" s="28"/>
      <c r="D2" s="28"/>
      <c r="E2" s="28"/>
      <c r="F2" s="28"/>
    </row>
    <row r="3" spans="1:6" s="25" customFormat="1" ht="24.75" customHeight="1">
      <c r="A3" s="29" t="str">
        <f>'100章'!A4:B4</f>
        <v>项目名称：G214线K1759+200-K1862+000段灾毁修复重建项目</v>
      </c>
      <c r="B3" s="29"/>
      <c r="C3" s="30" t="str">
        <f>'100章'!C4:E4</f>
        <v>货币单位:人民币 元</v>
      </c>
      <c r="D3" s="30"/>
      <c r="E3" s="30"/>
      <c r="F3" s="28"/>
    </row>
    <row r="4" spans="1:6" ht="24.75" customHeight="1">
      <c r="A4" s="31" t="s">
        <v>25</v>
      </c>
      <c r="B4" s="28" t="s">
        <v>26</v>
      </c>
      <c r="C4" s="28" t="s">
        <v>27</v>
      </c>
      <c r="D4" s="28" t="s">
        <v>28</v>
      </c>
      <c r="E4" s="28" t="s">
        <v>29</v>
      </c>
      <c r="F4" s="32" t="s">
        <v>30</v>
      </c>
    </row>
    <row r="5" spans="1:6" ht="24.75" customHeight="1">
      <c r="A5" s="47" t="s">
        <v>118</v>
      </c>
      <c r="B5" s="47" t="s">
        <v>119</v>
      </c>
      <c r="C5" s="47" t="s">
        <v>32</v>
      </c>
      <c r="D5" s="47" t="s">
        <v>32</v>
      </c>
      <c r="E5" s="44" t="s">
        <v>32</v>
      </c>
      <c r="F5" s="44"/>
    </row>
    <row r="6" spans="1:6" ht="24.75" customHeight="1">
      <c r="A6" s="47" t="s">
        <v>120</v>
      </c>
      <c r="B6" s="47" t="s">
        <v>121</v>
      </c>
      <c r="C6" s="47" t="s">
        <v>32</v>
      </c>
      <c r="D6" s="47" t="s">
        <v>32</v>
      </c>
      <c r="E6" s="44" t="s">
        <v>32</v>
      </c>
      <c r="F6" s="44"/>
    </row>
    <row r="7" spans="1:6" ht="24.75" customHeight="1">
      <c r="A7" s="47" t="s">
        <v>122</v>
      </c>
      <c r="B7" s="47" t="s">
        <v>123</v>
      </c>
      <c r="C7" s="47" t="s">
        <v>32</v>
      </c>
      <c r="D7" s="47" t="s">
        <v>32</v>
      </c>
      <c r="E7" s="44" t="s">
        <v>32</v>
      </c>
      <c r="F7" s="44"/>
    </row>
    <row r="8" spans="1:6" ht="24.75" customHeight="1">
      <c r="A8" s="47" t="s">
        <v>124</v>
      </c>
      <c r="B8" s="47" t="s">
        <v>125</v>
      </c>
      <c r="C8" s="47" t="s">
        <v>32</v>
      </c>
      <c r="D8" s="47" t="s">
        <v>32</v>
      </c>
      <c r="E8" s="46"/>
      <c r="F8" s="46"/>
    </row>
    <row r="9" spans="1:6" ht="24.75" customHeight="1">
      <c r="A9" s="47" t="s">
        <v>126</v>
      </c>
      <c r="B9" s="47" t="s">
        <v>127</v>
      </c>
      <c r="C9" s="47" t="s">
        <v>128</v>
      </c>
      <c r="D9" s="47">
        <v>6522.3</v>
      </c>
      <c r="E9" s="65"/>
      <c r="F9" s="46">
        <f>E9*D9</f>
        <v>0</v>
      </c>
    </row>
    <row r="10" spans="1:6" ht="24.75" customHeight="1">
      <c r="A10" s="47" t="s">
        <v>129</v>
      </c>
      <c r="B10" s="47" t="s">
        <v>130</v>
      </c>
      <c r="C10" s="47" t="s">
        <v>32</v>
      </c>
      <c r="D10" s="47" t="s">
        <v>32</v>
      </c>
      <c r="E10" s="46"/>
      <c r="F10" s="46"/>
    </row>
    <row r="11" spans="1:6" ht="24.75" customHeight="1">
      <c r="A11" s="47" t="s">
        <v>131</v>
      </c>
      <c r="B11" s="47" t="s">
        <v>132</v>
      </c>
      <c r="C11" s="47" t="s">
        <v>128</v>
      </c>
      <c r="D11" s="47">
        <v>6522.3</v>
      </c>
      <c r="E11" s="65"/>
      <c r="F11" s="46">
        <f aca="true" t="shared" si="0" ref="F10:F24">E11*D11</f>
        <v>0</v>
      </c>
    </row>
    <row r="12" spans="1:6" ht="24.75" customHeight="1">
      <c r="A12" s="47" t="s">
        <v>133</v>
      </c>
      <c r="B12" s="47" t="s">
        <v>134</v>
      </c>
      <c r="C12" s="47" t="s">
        <v>128</v>
      </c>
      <c r="D12" s="47">
        <v>19200</v>
      </c>
      <c r="E12" s="65"/>
      <c r="F12" s="46">
        <f t="shared" si="0"/>
        <v>0</v>
      </c>
    </row>
    <row r="13" spans="1:6" s="25" customFormat="1" ht="24.75" customHeight="1">
      <c r="A13" s="47" t="s">
        <v>135</v>
      </c>
      <c r="B13" s="47" t="s">
        <v>136</v>
      </c>
      <c r="C13" s="47" t="s">
        <v>32</v>
      </c>
      <c r="D13" s="47" t="s">
        <v>32</v>
      </c>
      <c r="E13" s="46"/>
      <c r="F13" s="46"/>
    </row>
    <row r="14" spans="1:6" s="25" customFormat="1" ht="24.75" customHeight="1">
      <c r="A14" s="47" t="s">
        <v>137</v>
      </c>
      <c r="B14" s="47" t="s">
        <v>138</v>
      </c>
      <c r="C14" s="47" t="s">
        <v>32</v>
      </c>
      <c r="D14" s="47" t="s">
        <v>32</v>
      </c>
      <c r="E14" s="46"/>
      <c r="F14" s="46"/>
    </row>
    <row r="15" spans="1:6" s="25" customFormat="1" ht="24.75" customHeight="1">
      <c r="A15" s="47" t="s">
        <v>139</v>
      </c>
      <c r="B15" s="47" t="s">
        <v>140</v>
      </c>
      <c r="C15" s="47" t="s">
        <v>128</v>
      </c>
      <c r="D15" s="47">
        <v>157.3</v>
      </c>
      <c r="E15" s="65"/>
      <c r="F15" s="46">
        <f t="shared" si="0"/>
        <v>0</v>
      </c>
    </row>
    <row r="16" spans="1:6" s="25" customFormat="1" ht="24.75" customHeight="1">
      <c r="A16" s="47" t="s">
        <v>141</v>
      </c>
      <c r="B16" s="47" t="s">
        <v>142</v>
      </c>
      <c r="C16" s="47" t="s">
        <v>32</v>
      </c>
      <c r="D16" s="47" t="s">
        <v>32</v>
      </c>
      <c r="E16" s="46"/>
      <c r="F16" s="46"/>
    </row>
    <row r="17" spans="1:6" s="25" customFormat="1" ht="24.75" customHeight="1">
      <c r="A17" s="47" t="s">
        <v>143</v>
      </c>
      <c r="B17" s="47" t="s">
        <v>144</v>
      </c>
      <c r="C17" s="47" t="s">
        <v>128</v>
      </c>
      <c r="D17" s="47">
        <v>6522.3</v>
      </c>
      <c r="E17" s="65"/>
      <c r="F17" s="46">
        <f t="shared" si="0"/>
        <v>0</v>
      </c>
    </row>
    <row r="18" spans="1:6" s="25" customFormat="1" ht="24.75" customHeight="1">
      <c r="A18" s="47" t="s">
        <v>145</v>
      </c>
      <c r="B18" s="47" t="s">
        <v>146</v>
      </c>
      <c r="C18" s="47" t="s">
        <v>32</v>
      </c>
      <c r="D18" s="47" t="s">
        <v>32</v>
      </c>
      <c r="E18" s="46"/>
      <c r="F18" s="46"/>
    </row>
    <row r="19" spans="1:6" s="25" customFormat="1" ht="24.75" customHeight="1">
      <c r="A19" s="47" t="s">
        <v>147</v>
      </c>
      <c r="B19" s="47" t="s">
        <v>148</v>
      </c>
      <c r="C19" s="47" t="s">
        <v>32</v>
      </c>
      <c r="D19" s="47" t="s">
        <v>32</v>
      </c>
      <c r="E19" s="46"/>
      <c r="F19" s="46"/>
    </row>
    <row r="20" spans="1:9" s="25" customFormat="1" ht="24.75" customHeight="1">
      <c r="A20" s="47" t="s">
        <v>149</v>
      </c>
      <c r="B20" s="47" t="s">
        <v>150</v>
      </c>
      <c r="C20" s="47" t="s">
        <v>128</v>
      </c>
      <c r="D20" s="47">
        <v>157.25</v>
      </c>
      <c r="E20" s="66"/>
      <c r="F20" s="46">
        <f t="shared" si="0"/>
        <v>0</v>
      </c>
      <c r="G20" s="48"/>
      <c r="H20" s="49"/>
      <c r="I20" s="49"/>
    </row>
    <row r="21" spans="1:9" s="25" customFormat="1" ht="24.75" customHeight="1">
      <c r="A21" s="47" t="s">
        <v>151</v>
      </c>
      <c r="B21" s="47" t="s">
        <v>152</v>
      </c>
      <c r="C21" s="47" t="s">
        <v>50</v>
      </c>
      <c r="D21" s="47">
        <v>62.9</v>
      </c>
      <c r="E21" s="67"/>
      <c r="F21" s="46">
        <f t="shared" si="0"/>
        <v>0</v>
      </c>
      <c r="G21" s="49"/>
      <c r="H21" s="49"/>
      <c r="I21" s="49"/>
    </row>
    <row r="22" spans="1:9" s="25" customFormat="1" ht="24.75" customHeight="1">
      <c r="A22" s="47" t="s">
        <v>153</v>
      </c>
      <c r="B22" s="47" t="s">
        <v>154</v>
      </c>
      <c r="C22" s="47" t="s">
        <v>32</v>
      </c>
      <c r="D22" s="47" t="s">
        <v>32</v>
      </c>
      <c r="E22" s="51"/>
      <c r="F22" s="46"/>
      <c r="G22" s="49"/>
      <c r="H22" s="49"/>
      <c r="I22" s="49"/>
    </row>
    <row r="23" spans="1:9" s="25" customFormat="1" ht="24.75" customHeight="1">
      <c r="A23" s="47" t="s">
        <v>155</v>
      </c>
      <c r="B23" s="47" t="s">
        <v>156</v>
      </c>
      <c r="C23" s="47" t="s">
        <v>32</v>
      </c>
      <c r="D23" s="47" t="s">
        <v>32</v>
      </c>
      <c r="E23" s="51"/>
      <c r="F23" s="46"/>
      <c r="G23" s="49"/>
      <c r="H23" s="49"/>
      <c r="I23" s="49"/>
    </row>
    <row r="24" spans="1:9" ht="24.75" customHeight="1">
      <c r="A24" s="47" t="s">
        <v>157</v>
      </c>
      <c r="B24" s="47" t="s">
        <v>158</v>
      </c>
      <c r="C24" s="47" t="s">
        <v>128</v>
      </c>
      <c r="D24" s="47">
        <v>157.3</v>
      </c>
      <c r="E24" s="67"/>
      <c r="F24" s="46">
        <f t="shared" si="0"/>
        <v>0</v>
      </c>
      <c r="G24" s="48"/>
      <c r="H24" s="48"/>
      <c r="I24" s="48"/>
    </row>
    <row r="25" spans="1:9" ht="24.75" customHeight="1">
      <c r="A25" s="52"/>
      <c r="B25" s="53"/>
      <c r="C25" s="54"/>
      <c r="D25" s="55"/>
      <c r="E25" s="50"/>
      <c r="F25" s="56"/>
      <c r="G25" s="48"/>
      <c r="H25" s="48"/>
      <c r="I25" s="48"/>
    </row>
    <row r="26" spans="1:9" ht="24.75" customHeight="1">
      <c r="A26" s="52"/>
      <c r="B26" s="57"/>
      <c r="C26" s="54"/>
      <c r="D26" s="55"/>
      <c r="E26" s="58"/>
      <c r="F26" s="56"/>
      <c r="G26" s="48"/>
      <c r="H26" s="48"/>
      <c r="I26" s="48"/>
    </row>
    <row r="27" spans="1:9" ht="24.75" customHeight="1">
      <c r="A27" s="59"/>
      <c r="B27" s="60"/>
      <c r="C27" s="58"/>
      <c r="D27" s="50"/>
      <c r="E27" s="61"/>
      <c r="F27" s="56"/>
      <c r="G27" s="48"/>
      <c r="H27" s="48"/>
      <c r="I27" s="48"/>
    </row>
    <row r="28" spans="1:6" ht="24.75" customHeight="1">
      <c r="A28" s="62"/>
      <c r="B28" s="62"/>
      <c r="C28" s="63"/>
      <c r="D28" s="33"/>
      <c r="E28" s="33"/>
      <c r="F28" s="32"/>
    </row>
    <row r="29" spans="1:6" ht="24.75" customHeight="1">
      <c r="A29" s="62"/>
      <c r="B29" s="62"/>
      <c r="C29" s="63"/>
      <c r="D29" s="64"/>
      <c r="E29" s="28"/>
      <c r="F29" s="32"/>
    </row>
    <row r="30" spans="1:6" ht="24.75" customHeight="1">
      <c r="A30" s="62"/>
      <c r="B30" s="62"/>
      <c r="C30" s="63"/>
      <c r="D30" s="64"/>
      <c r="E30" s="28"/>
      <c r="F30" s="32"/>
    </row>
    <row r="31" spans="1:6" ht="24.75" customHeight="1">
      <c r="A31" s="62"/>
      <c r="B31" s="62"/>
      <c r="C31" s="63"/>
      <c r="D31" s="64"/>
      <c r="E31" s="33"/>
      <c r="F31" s="32"/>
    </row>
    <row r="32" spans="1:6" ht="24.75" customHeight="1">
      <c r="A32" s="28" t="s">
        <v>159</v>
      </c>
      <c r="B32" s="28"/>
      <c r="C32" s="28"/>
      <c r="D32" s="41">
        <f>SUM(F5:F31)</f>
        <v>0</v>
      </c>
      <c r="E32" s="41"/>
      <c r="F32" s="42" t="s">
        <v>8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</sheetData>
  <sheetProtection password="CF7A" sheet="1" objects="1"/>
  <mergeCells count="6">
    <mergeCell ref="A1:F1"/>
    <mergeCell ref="A2:F2"/>
    <mergeCell ref="A3:B3"/>
    <mergeCell ref="C3:E3"/>
    <mergeCell ref="A32:C32"/>
    <mergeCell ref="D32:E32"/>
  </mergeCells>
  <printOptions horizontalCentered="1" verticalCentered="1"/>
  <pageMargins left="0.54" right="0.43" top="0.66" bottom="1.14" header="0.54" footer="0.97"/>
  <pageSetup horizontalDpi="600" verticalDpi="600" orientation="portrait" paperSize="9" scale="86"/>
  <headerFooter alignWithMargins="0">
    <oddFooter>&amp;L&amp;10编制：&amp;C&amp;10复核：&amp;R&amp;10编制日期：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7" sqref="E7"/>
    </sheetView>
  </sheetViews>
  <sheetFormatPr defaultColWidth="9.00390625" defaultRowHeight="14.25"/>
  <cols>
    <col min="1" max="1" width="10.75390625" style="26" customWidth="1"/>
    <col min="2" max="2" width="34.00390625" style="26" customWidth="1"/>
    <col min="3" max="3" width="6.625" style="24" customWidth="1"/>
    <col min="4" max="4" width="10.75390625" style="24" customWidth="1"/>
    <col min="5" max="5" width="10.50390625" style="24" customWidth="1"/>
    <col min="6" max="6" width="13.50390625" style="24" customWidth="1"/>
    <col min="7" max="7" width="12.75390625" style="26" customWidth="1"/>
    <col min="8" max="12" width="9.00390625" style="26" customWidth="1"/>
    <col min="13" max="13" width="6.75390625" style="26" customWidth="1"/>
    <col min="14" max="16384" width="9.00390625" style="26" customWidth="1"/>
  </cols>
  <sheetData>
    <row r="1" spans="1:6" s="24" customFormat="1" ht="24.75" customHeight="1">
      <c r="A1" s="43" t="s">
        <v>21</v>
      </c>
      <c r="B1" s="43"/>
      <c r="C1" s="43"/>
      <c r="D1" s="43"/>
      <c r="E1" s="43"/>
      <c r="F1" s="43"/>
    </row>
    <row r="2" spans="1:6" s="24" customFormat="1" ht="24.75" customHeight="1">
      <c r="A2" s="28" t="s">
        <v>160</v>
      </c>
      <c r="B2" s="28"/>
      <c r="C2" s="28"/>
      <c r="D2" s="28"/>
      <c r="E2" s="28"/>
      <c r="F2" s="28"/>
    </row>
    <row r="3" spans="1:6" s="25" customFormat="1" ht="24.75" customHeight="1">
      <c r="A3" s="29" t="str">
        <f>'100章'!A4:B4</f>
        <v>项目名称：G214线K1759+200-K1862+000段灾毁修复重建项目</v>
      </c>
      <c r="B3" s="29"/>
      <c r="C3" s="30" t="str">
        <f>'100章'!C4:E4</f>
        <v>货币单位:人民币 元</v>
      </c>
      <c r="D3" s="30"/>
      <c r="E3" s="30"/>
      <c r="F3" s="28"/>
    </row>
    <row r="4" spans="1:6" ht="24.75" customHeight="1">
      <c r="A4" s="31" t="s">
        <v>25</v>
      </c>
      <c r="B4" s="28" t="s">
        <v>26</v>
      </c>
      <c r="C4" s="28" t="s">
        <v>27</v>
      </c>
      <c r="D4" s="28" t="s">
        <v>28</v>
      </c>
      <c r="E4" s="28" t="s">
        <v>29</v>
      </c>
      <c r="F4" s="32" t="s">
        <v>30</v>
      </c>
    </row>
    <row r="5" spans="1:6" ht="24.75" customHeight="1">
      <c r="A5" s="28">
        <v>407</v>
      </c>
      <c r="B5" s="28" t="s">
        <v>161</v>
      </c>
      <c r="C5" s="28" t="s">
        <v>32</v>
      </c>
      <c r="D5" s="28" t="s">
        <v>32</v>
      </c>
      <c r="E5" s="44" t="s">
        <v>32</v>
      </c>
      <c r="F5" s="44"/>
    </row>
    <row r="6" spans="1:6" ht="24.75" customHeight="1">
      <c r="A6" s="28" t="s">
        <v>162</v>
      </c>
      <c r="B6" s="28" t="s">
        <v>163</v>
      </c>
      <c r="C6" s="28" t="s">
        <v>32</v>
      </c>
      <c r="D6" s="28" t="s">
        <v>32</v>
      </c>
      <c r="E6" s="44" t="s">
        <v>32</v>
      </c>
      <c r="F6" s="44"/>
    </row>
    <row r="7" spans="1:6" ht="24.75" customHeight="1">
      <c r="A7" s="28" t="s">
        <v>164</v>
      </c>
      <c r="B7" s="28" t="s">
        <v>165</v>
      </c>
      <c r="C7" s="28" t="s">
        <v>109</v>
      </c>
      <c r="D7" s="33">
        <v>8</v>
      </c>
      <c r="E7" s="45"/>
      <c r="F7" s="46">
        <f>E7*D7</f>
        <v>0</v>
      </c>
    </row>
    <row r="8" spans="1:6" ht="24.75" customHeight="1">
      <c r="A8" s="47"/>
      <c r="B8" s="47"/>
      <c r="C8" s="47"/>
      <c r="D8" s="47"/>
      <c r="E8" s="46"/>
      <c r="F8" s="46"/>
    </row>
    <row r="9" spans="1:6" ht="24.75" customHeight="1">
      <c r="A9" s="47"/>
      <c r="B9" s="47"/>
      <c r="C9" s="47"/>
      <c r="D9" s="47"/>
      <c r="E9" s="46"/>
      <c r="F9" s="46"/>
    </row>
    <row r="10" spans="1:6" ht="24.75" customHeight="1">
      <c r="A10" s="47"/>
      <c r="B10" s="47"/>
      <c r="C10" s="47"/>
      <c r="D10" s="47"/>
      <c r="E10" s="46"/>
      <c r="F10" s="46"/>
    </row>
    <row r="11" spans="1:6" ht="24.75" customHeight="1">
      <c r="A11" s="47"/>
      <c r="B11" s="47"/>
      <c r="C11" s="47"/>
      <c r="D11" s="47"/>
      <c r="E11" s="46"/>
      <c r="F11" s="46"/>
    </row>
    <row r="12" spans="1:6" ht="24.75" customHeight="1">
      <c r="A12" s="47"/>
      <c r="B12" s="47"/>
      <c r="C12" s="47"/>
      <c r="D12" s="47"/>
      <c r="E12" s="46"/>
      <c r="F12" s="46"/>
    </row>
    <row r="13" spans="1:6" s="25" customFormat="1" ht="24.75" customHeight="1">
      <c r="A13" s="47"/>
      <c r="B13" s="47"/>
      <c r="C13" s="47"/>
      <c r="D13" s="47"/>
      <c r="E13" s="46"/>
      <c r="F13" s="46"/>
    </row>
    <row r="14" spans="1:6" s="25" customFormat="1" ht="24.75" customHeight="1">
      <c r="A14" s="47"/>
      <c r="B14" s="47"/>
      <c r="C14" s="47"/>
      <c r="D14" s="47"/>
      <c r="E14" s="46"/>
      <c r="F14" s="46"/>
    </row>
    <row r="15" spans="1:6" s="25" customFormat="1" ht="24.75" customHeight="1">
      <c r="A15" s="47"/>
      <c r="B15" s="47"/>
      <c r="C15" s="47"/>
      <c r="D15" s="47"/>
      <c r="E15" s="46"/>
      <c r="F15" s="46"/>
    </row>
    <row r="16" spans="1:6" s="25" customFormat="1" ht="24.75" customHeight="1">
      <c r="A16" s="47"/>
      <c r="B16" s="47"/>
      <c r="C16" s="47"/>
      <c r="D16" s="47"/>
      <c r="E16" s="46"/>
      <c r="F16" s="46"/>
    </row>
    <row r="17" spans="1:6" s="25" customFormat="1" ht="24.75" customHeight="1">
      <c r="A17" s="47"/>
      <c r="B17" s="47"/>
      <c r="C17" s="47"/>
      <c r="D17" s="47"/>
      <c r="E17" s="46"/>
      <c r="F17" s="46"/>
    </row>
    <row r="18" spans="1:6" s="25" customFormat="1" ht="24.75" customHeight="1">
      <c r="A18" s="47"/>
      <c r="B18" s="47"/>
      <c r="C18" s="47"/>
      <c r="D18" s="47"/>
      <c r="E18" s="46"/>
      <c r="F18" s="46"/>
    </row>
    <row r="19" spans="1:6" s="25" customFormat="1" ht="24.75" customHeight="1">
      <c r="A19" s="47"/>
      <c r="B19" s="47"/>
      <c r="C19" s="47"/>
      <c r="D19" s="47"/>
      <c r="E19" s="46"/>
      <c r="F19" s="46"/>
    </row>
    <row r="20" spans="1:9" s="25" customFormat="1" ht="24.75" customHeight="1">
      <c r="A20" s="47"/>
      <c r="B20" s="47"/>
      <c r="C20" s="47"/>
      <c r="D20" s="47"/>
      <c r="E20" s="47"/>
      <c r="F20" s="46"/>
      <c r="G20" s="48"/>
      <c r="H20" s="49"/>
      <c r="I20" s="49"/>
    </row>
    <row r="21" spans="1:9" s="25" customFormat="1" ht="24.75" customHeight="1">
      <c r="A21" s="47"/>
      <c r="B21" s="47"/>
      <c r="C21" s="47"/>
      <c r="D21" s="47"/>
      <c r="E21" s="50"/>
      <c r="F21" s="46"/>
      <c r="G21" s="49"/>
      <c r="H21" s="49"/>
      <c r="I21" s="49"/>
    </row>
    <row r="22" spans="1:9" s="25" customFormat="1" ht="24.75" customHeight="1">
      <c r="A22" s="47"/>
      <c r="B22" s="47"/>
      <c r="C22" s="47"/>
      <c r="D22" s="47"/>
      <c r="E22" s="51"/>
      <c r="F22" s="46"/>
      <c r="G22" s="49"/>
      <c r="H22" s="49"/>
      <c r="I22" s="49"/>
    </row>
    <row r="23" spans="1:9" s="25" customFormat="1" ht="24.75" customHeight="1">
      <c r="A23" s="47"/>
      <c r="B23" s="47"/>
      <c r="C23" s="47"/>
      <c r="D23" s="47"/>
      <c r="E23" s="51"/>
      <c r="F23" s="46"/>
      <c r="G23" s="49"/>
      <c r="H23" s="49"/>
      <c r="I23" s="49"/>
    </row>
    <row r="24" spans="1:9" ht="24.75" customHeight="1">
      <c r="A24" s="47"/>
      <c r="B24" s="47"/>
      <c r="C24" s="47"/>
      <c r="D24" s="47"/>
      <c r="E24" s="50"/>
      <c r="F24" s="46"/>
      <c r="G24" s="48"/>
      <c r="H24" s="48"/>
      <c r="I24" s="48"/>
    </row>
    <row r="25" spans="1:9" ht="24.75" customHeight="1">
      <c r="A25" s="52"/>
      <c r="B25" s="53"/>
      <c r="C25" s="54"/>
      <c r="D25" s="55"/>
      <c r="E25" s="50"/>
      <c r="F25" s="56"/>
      <c r="G25" s="48"/>
      <c r="H25" s="48"/>
      <c r="I25" s="48"/>
    </row>
    <row r="26" spans="1:9" ht="24.75" customHeight="1">
      <c r="A26" s="52"/>
      <c r="B26" s="57"/>
      <c r="C26" s="54"/>
      <c r="D26" s="55"/>
      <c r="E26" s="58"/>
      <c r="F26" s="56"/>
      <c r="G26" s="48"/>
      <c r="H26" s="48"/>
      <c r="I26" s="48"/>
    </row>
    <row r="27" spans="1:9" ht="24.75" customHeight="1">
      <c r="A27" s="59"/>
      <c r="B27" s="60"/>
      <c r="C27" s="58"/>
      <c r="D27" s="50"/>
      <c r="E27" s="61"/>
      <c r="F27" s="56"/>
      <c r="G27" s="48"/>
      <c r="H27" s="48"/>
      <c r="I27" s="48"/>
    </row>
    <row r="28" spans="1:6" ht="24.75" customHeight="1">
      <c r="A28" s="62"/>
      <c r="B28" s="62"/>
      <c r="C28" s="63"/>
      <c r="D28" s="33"/>
      <c r="E28" s="33"/>
      <c r="F28" s="32"/>
    </row>
    <row r="29" spans="1:6" ht="24.75" customHeight="1">
      <c r="A29" s="62"/>
      <c r="B29" s="62"/>
      <c r="C29" s="63"/>
      <c r="D29" s="64"/>
      <c r="E29" s="28"/>
      <c r="F29" s="32"/>
    </row>
    <row r="30" spans="1:6" ht="24.75" customHeight="1">
      <c r="A30" s="62"/>
      <c r="B30" s="62"/>
      <c r="C30" s="63"/>
      <c r="D30" s="64"/>
      <c r="E30" s="28"/>
      <c r="F30" s="32"/>
    </row>
    <row r="31" spans="1:6" ht="24.75" customHeight="1">
      <c r="A31" s="62"/>
      <c r="B31" s="62"/>
      <c r="C31" s="63"/>
      <c r="D31" s="64"/>
      <c r="E31" s="33"/>
      <c r="F31" s="32"/>
    </row>
    <row r="32" spans="1:6" ht="24.75" customHeight="1">
      <c r="A32" s="28" t="s">
        <v>166</v>
      </c>
      <c r="B32" s="28"/>
      <c r="C32" s="28"/>
      <c r="D32" s="41">
        <f>SUM(F5:F31)</f>
        <v>0</v>
      </c>
      <c r="E32" s="41"/>
      <c r="F32" s="42" t="s">
        <v>8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</sheetData>
  <sheetProtection password="CF7A" sheet="1" objects="1"/>
  <mergeCells count="6">
    <mergeCell ref="A1:F1"/>
    <mergeCell ref="A2:F2"/>
    <mergeCell ref="A3:B3"/>
    <mergeCell ref="C3:E3"/>
    <mergeCell ref="A32:C32"/>
    <mergeCell ref="D32:E32"/>
  </mergeCells>
  <printOptions horizontalCentered="1" verticalCentered="1"/>
  <pageMargins left="0.54" right="0.43" top="0.66" bottom="1.14" header="0.54" footer="0.97"/>
  <pageSetup horizontalDpi="600" verticalDpi="600" orientation="portrait" paperSize="9" scale="86"/>
  <headerFooter alignWithMargins="0">
    <oddFooter>&amp;L&amp;10编制：&amp;C&amp;10复核：&amp;R&amp;10编制日期：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9">
      <selection activeCell="C36" sqref="C36"/>
    </sheetView>
  </sheetViews>
  <sheetFormatPr defaultColWidth="9.00390625" defaultRowHeight="14.25"/>
  <cols>
    <col min="1" max="1" width="10.75390625" style="26" customWidth="1"/>
    <col min="2" max="2" width="34.00390625" style="26" customWidth="1"/>
    <col min="3" max="3" width="6.625" style="24" customWidth="1"/>
    <col min="4" max="4" width="10.75390625" style="24" customWidth="1"/>
    <col min="5" max="5" width="10.50390625" style="24" customWidth="1"/>
    <col min="6" max="6" width="13.50390625" style="24" customWidth="1"/>
    <col min="7" max="7" width="12.75390625" style="26" customWidth="1"/>
    <col min="8" max="12" width="9.00390625" style="26" customWidth="1"/>
    <col min="13" max="13" width="6.75390625" style="26" customWidth="1"/>
    <col min="14" max="16384" width="9.00390625" style="26" customWidth="1"/>
  </cols>
  <sheetData>
    <row r="1" spans="1:6" s="24" customFormat="1" ht="24.75" customHeight="1">
      <c r="A1" s="27" t="s">
        <v>21</v>
      </c>
      <c r="B1" s="27"/>
      <c r="C1" s="27"/>
      <c r="D1" s="27"/>
      <c r="E1" s="27"/>
      <c r="F1" s="27"/>
    </row>
    <row r="2" spans="1:6" s="24" customFormat="1" ht="24.75" customHeight="1">
      <c r="A2" s="28" t="s">
        <v>167</v>
      </c>
      <c r="B2" s="28"/>
      <c r="C2" s="28"/>
      <c r="D2" s="28"/>
      <c r="E2" s="28"/>
      <c r="F2" s="28"/>
    </row>
    <row r="3" spans="1:6" s="25" customFormat="1" ht="24.75" customHeight="1">
      <c r="A3" s="29" t="str">
        <f>'100章'!A4:B4</f>
        <v>项目名称：G214线K1759+200-K1862+000段灾毁修复重建项目</v>
      </c>
      <c r="B3" s="29"/>
      <c r="C3" s="30" t="str">
        <f>'100章'!C4:E4</f>
        <v>货币单位:人民币 元</v>
      </c>
      <c r="D3" s="30"/>
      <c r="E3" s="30"/>
      <c r="F3" s="28"/>
    </row>
    <row r="4" spans="1:6" ht="24.75" customHeight="1">
      <c r="A4" s="31" t="s">
        <v>25</v>
      </c>
      <c r="B4" s="28" t="s">
        <v>26</v>
      </c>
      <c r="C4" s="28" t="s">
        <v>27</v>
      </c>
      <c r="D4" s="28" t="s">
        <v>28</v>
      </c>
      <c r="E4" s="28" t="s">
        <v>29</v>
      </c>
      <c r="F4" s="32" t="s">
        <v>30</v>
      </c>
    </row>
    <row r="5" spans="1:6" ht="24.75" customHeight="1">
      <c r="A5" s="28">
        <v>601</v>
      </c>
      <c r="B5" s="28" t="s">
        <v>168</v>
      </c>
      <c r="C5" s="28" t="s">
        <v>32</v>
      </c>
      <c r="D5" s="28" t="s">
        <v>32</v>
      </c>
      <c r="E5" s="28"/>
      <c r="F5" s="32"/>
    </row>
    <row r="6" spans="1:6" ht="24.75" customHeight="1">
      <c r="A6" s="28" t="s">
        <v>169</v>
      </c>
      <c r="B6" s="28" t="s">
        <v>170</v>
      </c>
      <c r="C6" s="28" t="s">
        <v>32</v>
      </c>
      <c r="D6" s="28" t="s">
        <v>32</v>
      </c>
      <c r="E6" s="28"/>
      <c r="F6" s="32"/>
    </row>
    <row r="7" spans="1:6" ht="24.75" customHeight="1">
      <c r="A7" s="28" t="s">
        <v>171</v>
      </c>
      <c r="B7" s="28" t="s">
        <v>172</v>
      </c>
      <c r="C7" s="28" t="s">
        <v>50</v>
      </c>
      <c r="D7" s="33">
        <v>13.728</v>
      </c>
      <c r="E7" s="34"/>
      <c r="F7" s="35">
        <f>E7*D7</f>
        <v>0</v>
      </c>
    </row>
    <row r="8" spans="1:6" ht="24.75" customHeight="1">
      <c r="A8" s="28" t="s">
        <v>173</v>
      </c>
      <c r="B8" s="28" t="s">
        <v>174</v>
      </c>
      <c r="C8" s="28" t="s">
        <v>32</v>
      </c>
      <c r="D8" s="33" t="s">
        <v>32</v>
      </c>
      <c r="E8" s="28"/>
      <c r="F8" s="35"/>
    </row>
    <row r="9" spans="1:6" ht="24.75" customHeight="1">
      <c r="A9" s="28" t="s">
        <v>175</v>
      </c>
      <c r="B9" s="28" t="s">
        <v>176</v>
      </c>
      <c r="C9" s="28" t="s">
        <v>106</v>
      </c>
      <c r="D9" s="33">
        <v>261.36</v>
      </c>
      <c r="E9" s="34"/>
      <c r="F9" s="35">
        <f aca="true" t="shared" si="0" ref="F8:F17">E9*D9</f>
        <v>0</v>
      </c>
    </row>
    <row r="10" spans="1:6" ht="24.75" customHeight="1">
      <c r="A10" s="28" t="s">
        <v>177</v>
      </c>
      <c r="B10" s="28" t="s">
        <v>178</v>
      </c>
      <c r="C10" s="28" t="s">
        <v>106</v>
      </c>
      <c r="D10" s="33">
        <v>676.72</v>
      </c>
      <c r="E10" s="34"/>
      <c r="F10" s="35">
        <f t="shared" si="0"/>
        <v>0</v>
      </c>
    </row>
    <row r="11" spans="1:6" ht="24.75" customHeight="1">
      <c r="A11" s="28" t="s">
        <v>179</v>
      </c>
      <c r="B11" s="28" t="s">
        <v>180</v>
      </c>
      <c r="C11" s="28" t="s">
        <v>32</v>
      </c>
      <c r="D11" s="33" t="s">
        <v>32</v>
      </c>
      <c r="E11" s="28"/>
      <c r="F11" s="35"/>
    </row>
    <row r="12" spans="1:6" ht="24.75" customHeight="1">
      <c r="A12" s="28" t="s">
        <v>181</v>
      </c>
      <c r="B12" s="28" t="s">
        <v>182</v>
      </c>
      <c r="C12" s="28" t="s">
        <v>50</v>
      </c>
      <c r="D12" s="33">
        <v>21</v>
      </c>
      <c r="E12" s="34"/>
      <c r="F12" s="35">
        <f t="shared" si="0"/>
        <v>0</v>
      </c>
    </row>
    <row r="13" spans="1:6" ht="24.75" customHeight="1">
      <c r="A13" s="28" t="s">
        <v>183</v>
      </c>
      <c r="B13" s="28" t="s">
        <v>184</v>
      </c>
      <c r="C13" s="28" t="s">
        <v>109</v>
      </c>
      <c r="D13" s="33">
        <v>86</v>
      </c>
      <c r="E13" s="34"/>
      <c r="F13" s="35">
        <f t="shared" si="0"/>
        <v>0</v>
      </c>
    </row>
    <row r="14" spans="1:6" ht="24.75" customHeight="1">
      <c r="A14" s="28" t="s">
        <v>185</v>
      </c>
      <c r="B14" s="28" t="s">
        <v>186</v>
      </c>
      <c r="C14" s="28" t="s">
        <v>32</v>
      </c>
      <c r="D14" s="33" t="s">
        <v>32</v>
      </c>
      <c r="E14" s="28"/>
      <c r="F14" s="35"/>
    </row>
    <row r="15" spans="1:6" ht="24.75" customHeight="1">
      <c r="A15" s="28" t="s">
        <v>187</v>
      </c>
      <c r="B15" s="28" t="s">
        <v>188</v>
      </c>
      <c r="C15" s="28" t="s">
        <v>32</v>
      </c>
      <c r="D15" s="33" t="s">
        <v>32</v>
      </c>
      <c r="E15" s="28"/>
      <c r="F15" s="35"/>
    </row>
    <row r="16" spans="1:6" ht="24.75" customHeight="1">
      <c r="A16" s="28" t="s">
        <v>189</v>
      </c>
      <c r="B16" s="28" t="s">
        <v>190</v>
      </c>
      <c r="C16" s="28" t="s">
        <v>32</v>
      </c>
      <c r="D16" s="33" t="s">
        <v>32</v>
      </c>
      <c r="E16" s="28"/>
      <c r="F16" s="35"/>
    </row>
    <row r="17" spans="1:6" ht="24.75" customHeight="1">
      <c r="A17" s="28" t="s">
        <v>191</v>
      </c>
      <c r="B17" s="28" t="s">
        <v>192</v>
      </c>
      <c r="C17" s="28" t="s">
        <v>128</v>
      </c>
      <c r="D17" s="33">
        <v>440.1</v>
      </c>
      <c r="E17" s="34"/>
      <c r="F17" s="35">
        <f t="shared" si="0"/>
        <v>0</v>
      </c>
    </row>
    <row r="18" spans="1:6" ht="24.75" customHeight="1">
      <c r="A18" s="36"/>
      <c r="B18" s="36"/>
      <c r="C18" s="36"/>
      <c r="D18" s="37"/>
      <c r="E18" s="33"/>
      <c r="F18" s="35"/>
    </row>
    <row r="19" spans="1:6" ht="24.75" customHeight="1">
      <c r="A19" s="36"/>
      <c r="B19" s="36"/>
      <c r="C19" s="36"/>
      <c r="D19" s="37"/>
      <c r="E19" s="33"/>
      <c r="F19" s="35"/>
    </row>
    <row r="20" spans="1:6" ht="24.75" customHeight="1">
      <c r="A20" s="36"/>
      <c r="B20" s="36"/>
      <c r="C20" s="36"/>
      <c r="D20" s="37"/>
      <c r="E20" s="33"/>
      <c r="F20" s="35"/>
    </row>
    <row r="21" spans="1:6" ht="24.75" customHeight="1">
      <c r="A21" s="36"/>
      <c r="B21" s="36"/>
      <c r="C21" s="36"/>
      <c r="D21" s="37"/>
      <c r="E21" s="33"/>
      <c r="F21" s="35"/>
    </row>
    <row r="22" spans="1:6" ht="24.75" customHeight="1">
      <c r="A22" s="36"/>
      <c r="B22" s="36"/>
      <c r="C22" s="36"/>
      <c r="D22" s="37"/>
      <c r="E22" s="33"/>
      <c r="F22" s="35"/>
    </row>
    <row r="23" spans="1:6" ht="24.75" customHeight="1">
      <c r="A23" s="36"/>
      <c r="B23" s="36"/>
      <c r="C23" s="36"/>
      <c r="D23" s="37"/>
      <c r="E23" s="33"/>
      <c r="F23" s="35"/>
    </row>
    <row r="24" spans="1:6" ht="24.75" customHeight="1">
      <c r="A24" s="36"/>
      <c r="B24" s="36"/>
      <c r="C24" s="36"/>
      <c r="D24" s="37"/>
      <c r="E24" s="33"/>
      <c r="F24" s="35"/>
    </row>
    <row r="25" spans="1:6" ht="24.75" customHeight="1">
      <c r="A25" s="36"/>
      <c r="B25" s="36"/>
      <c r="C25" s="36"/>
      <c r="D25" s="37"/>
      <c r="E25" s="33"/>
      <c r="F25" s="35"/>
    </row>
    <row r="26" spans="1:6" ht="24.75" customHeight="1">
      <c r="A26" s="36"/>
      <c r="B26" s="36"/>
      <c r="C26" s="36"/>
      <c r="D26" s="37"/>
      <c r="E26" s="33"/>
      <c r="F26" s="35"/>
    </row>
    <row r="27" spans="1:6" ht="24.75" customHeight="1">
      <c r="A27" s="36"/>
      <c r="B27" s="36"/>
      <c r="C27" s="36"/>
      <c r="D27" s="37"/>
      <c r="E27" s="33"/>
      <c r="F27" s="35"/>
    </row>
    <row r="28" spans="1:6" ht="24.75" customHeight="1">
      <c r="A28" s="36"/>
      <c r="B28" s="36"/>
      <c r="C28" s="36"/>
      <c r="D28" s="37"/>
      <c r="E28" s="33"/>
      <c r="F28" s="35"/>
    </row>
    <row r="29" spans="1:6" ht="24.75" customHeight="1">
      <c r="A29" s="36"/>
      <c r="B29" s="36"/>
      <c r="C29" s="36"/>
      <c r="D29" s="37"/>
      <c r="E29" s="37"/>
      <c r="F29" s="35"/>
    </row>
    <row r="30" spans="1:6" ht="24.75" customHeight="1">
      <c r="A30" s="36"/>
      <c r="B30" s="36"/>
      <c r="C30" s="36"/>
      <c r="D30" s="37"/>
      <c r="E30" s="37"/>
      <c r="F30" s="35"/>
    </row>
    <row r="31" spans="1:6" ht="24.75" customHeight="1">
      <c r="A31" s="38"/>
      <c r="B31" s="39"/>
      <c r="C31" s="38"/>
      <c r="D31" s="40"/>
      <c r="E31" s="36"/>
      <c r="F31" s="36"/>
    </row>
    <row r="32" spans="1:6" ht="24.75" customHeight="1">
      <c r="A32" s="28" t="s">
        <v>193</v>
      </c>
      <c r="B32" s="28"/>
      <c r="C32" s="28"/>
      <c r="D32" s="41">
        <f>SUM(F5:F31)</f>
        <v>0</v>
      </c>
      <c r="E32" s="41"/>
      <c r="F32" s="42" t="s">
        <v>8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</sheetData>
  <sheetProtection password="CF7A" sheet="1" objects="1"/>
  <mergeCells count="6">
    <mergeCell ref="A1:F1"/>
    <mergeCell ref="A2:F2"/>
    <mergeCell ref="A3:B3"/>
    <mergeCell ref="C3:E3"/>
    <mergeCell ref="A32:C32"/>
    <mergeCell ref="D32:E32"/>
  </mergeCells>
  <printOptions horizontalCentered="1" verticalCentered="1"/>
  <pageMargins left="0.54" right="0.43" top="0.66" bottom="1.14" header="0.54" footer="0.97"/>
  <pageSetup horizontalDpi="600" verticalDpi="600" orientation="portrait" paperSize="9" scale="86"/>
  <headerFooter alignWithMargins="0">
    <oddFooter>&amp;L&amp;10编制：&amp;C&amp;10复核：&amp;R&amp;10编制日期：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4.00390625" style="0" customWidth="1"/>
    <col min="2" max="2" width="5.375" style="0" customWidth="1"/>
    <col min="3" max="3" width="13.75390625" style="0" customWidth="1"/>
    <col min="4" max="4" width="13.375" style="0" customWidth="1"/>
    <col min="5" max="5" width="20.50390625" style="0" customWidth="1"/>
    <col min="6" max="6" width="21.50390625" style="0" customWidth="1"/>
    <col min="8" max="8" width="16.625" style="0" customWidth="1"/>
  </cols>
  <sheetData>
    <row r="1" spans="1:6" ht="30" customHeight="1">
      <c r="A1" s="1" t="s">
        <v>194</v>
      </c>
      <c r="B1" s="2"/>
      <c r="C1" s="2"/>
      <c r="D1" s="2"/>
      <c r="E1" s="2"/>
      <c r="F1" s="2"/>
    </row>
    <row r="2" spans="1:6" ht="33.75" customHeight="1">
      <c r="A2" s="3" t="str">
        <f>'100章'!A4:B4</f>
        <v>项目名称：G214线K1759+200-K1862+000段灾毁修复重建项目</v>
      </c>
      <c r="B2" s="3"/>
      <c r="C2" s="3"/>
      <c r="D2" s="3"/>
      <c r="E2" s="3"/>
      <c r="F2" s="3"/>
    </row>
    <row r="3" spans="1:6" ht="30" customHeight="1">
      <c r="A3" s="4" t="s">
        <v>195</v>
      </c>
      <c r="B3" s="5"/>
      <c r="C3" s="5" t="s">
        <v>196</v>
      </c>
      <c r="D3" s="5" t="s">
        <v>197</v>
      </c>
      <c r="E3" s="5"/>
      <c r="F3" s="6" t="s">
        <v>198</v>
      </c>
    </row>
    <row r="4" spans="1:6" ht="30" customHeight="1">
      <c r="A4" s="7">
        <v>1</v>
      </c>
      <c r="B4" s="8"/>
      <c r="C4" s="9">
        <v>100</v>
      </c>
      <c r="D4" s="8" t="s">
        <v>199</v>
      </c>
      <c r="E4" s="8"/>
      <c r="F4" s="10">
        <f>'100章'!C31</f>
        <v>132409.25154</v>
      </c>
    </row>
    <row r="5" spans="1:6" ht="30" customHeight="1">
      <c r="A5" s="7">
        <v>2</v>
      </c>
      <c r="B5" s="8"/>
      <c r="C5" s="9">
        <v>200</v>
      </c>
      <c r="D5" s="8" t="s">
        <v>200</v>
      </c>
      <c r="E5" s="8"/>
      <c r="F5" s="10">
        <f>'200章'!D58</f>
        <v>0</v>
      </c>
    </row>
    <row r="6" spans="1:6" ht="30" customHeight="1">
      <c r="A6" s="7">
        <v>3</v>
      </c>
      <c r="B6" s="8"/>
      <c r="C6" s="9">
        <v>300</v>
      </c>
      <c r="D6" s="8" t="s">
        <v>201</v>
      </c>
      <c r="E6" s="8"/>
      <c r="F6" s="10">
        <f>'300章'!D32</f>
        <v>0</v>
      </c>
    </row>
    <row r="7" spans="1:6" ht="30" customHeight="1">
      <c r="A7" s="7">
        <v>4</v>
      </c>
      <c r="B7" s="8"/>
      <c r="C7" s="9">
        <v>400</v>
      </c>
      <c r="D7" s="8" t="s">
        <v>202</v>
      </c>
      <c r="E7" s="8"/>
      <c r="F7" s="10">
        <f>'400章'!D32</f>
        <v>0</v>
      </c>
    </row>
    <row r="8" spans="1:6" ht="30" customHeight="1">
      <c r="A8" s="7">
        <v>5</v>
      </c>
      <c r="B8" s="8"/>
      <c r="C8" s="9">
        <v>500</v>
      </c>
      <c r="D8" s="8" t="s">
        <v>203</v>
      </c>
      <c r="E8" s="8"/>
      <c r="F8" s="11"/>
    </row>
    <row r="9" spans="1:6" ht="30" customHeight="1">
      <c r="A9" s="7">
        <v>6</v>
      </c>
      <c r="B9" s="8"/>
      <c r="C9" s="9">
        <v>600</v>
      </c>
      <c r="D9" s="8" t="s">
        <v>204</v>
      </c>
      <c r="E9" s="8"/>
      <c r="F9" s="10">
        <f>'600章 '!D32</f>
        <v>0</v>
      </c>
    </row>
    <row r="10" spans="1:6" ht="30" customHeight="1">
      <c r="A10" s="7">
        <v>7</v>
      </c>
      <c r="B10" s="8"/>
      <c r="C10" s="9">
        <v>700</v>
      </c>
      <c r="D10" s="8" t="s">
        <v>205</v>
      </c>
      <c r="E10" s="8"/>
      <c r="F10" s="10"/>
    </row>
    <row r="11" spans="1:6" ht="30" customHeight="1">
      <c r="A11" s="7">
        <v>8</v>
      </c>
      <c r="B11" s="8"/>
      <c r="C11" s="9">
        <v>800</v>
      </c>
      <c r="D11" s="8" t="s">
        <v>206</v>
      </c>
      <c r="E11" s="8"/>
      <c r="F11" s="10"/>
    </row>
    <row r="12" spans="1:6" ht="30" customHeight="1">
      <c r="A12" s="7">
        <v>9</v>
      </c>
      <c r="B12" s="8"/>
      <c r="C12" s="9">
        <v>900</v>
      </c>
      <c r="D12" s="8" t="s">
        <v>207</v>
      </c>
      <c r="E12" s="8"/>
      <c r="F12" s="10"/>
    </row>
    <row r="13" spans="1:6" ht="30" customHeight="1">
      <c r="A13" s="7">
        <v>10</v>
      </c>
      <c r="B13" s="8"/>
      <c r="C13" s="9">
        <v>1000</v>
      </c>
      <c r="D13" s="8" t="s">
        <v>208</v>
      </c>
      <c r="E13" s="8"/>
      <c r="F13" s="10"/>
    </row>
    <row r="14" spans="1:6" ht="30" customHeight="1">
      <c r="A14" s="7">
        <v>11</v>
      </c>
      <c r="B14" s="8"/>
      <c r="C14" s="9">
        <v>1100</v>
      </c>
      <c r="D14" s="8" t="s">
        <v>209</v>
      </c>
      <c r="E14" s="8"/>
      <c r="F14" s="10"/>
    </row>
    <row r="15" spans="1:6" ht="30" customHeight="1">
      <c r="A15" s="7">
        <v>12</v>
      </c>
      <c r="B15" s="8"/>
      <c r="C15" s="9">
        <v>1200</v>
      </c>
      <c r="D15" s="8" t="s">
        <v>210</v>
      </c>
      <c r="E15" s="8"/>
      <c r="F15" s="10"/>
    </row>
    <row r="16" spans="1:6" ht="30" customHeight="1">
      <c r="A16" s="7">
        <v>13</v>
      </c>
      <c r="B16" s="8"/>
      <c r="C16" s="9">
        <v>1300</v>
      </c>
      <c r="D16" s="8" t="s">
        <v>211</v>
      </c>
      <c r="E16" s="8"/>
      <c r="F16" s="10"/>
    </row>
    <row r="17" spans="1:6" ht="30" customHeight="1">
      <c r="A17" s="7">
        <v>14</v>
      </c>
      <c r="B17" s="8"/>
      <c r="C17" s="8" t="s">
        <v>212</v>
      </c>
      <c r="D17" s="8"/>
      <c r="E17" s="8"/>
      <c r="F17" s="10">
        <f>SUM(F4:F16)</f>
        <v>132409.25154</v>
      </c>
    </row>
    <row r="18" spans="1:6" ht="30" customHeight="1">
      <c r="A18" s="7">
        <v>15</v>
      </c>
      <c r="B18" s="8"/>
      <c r="C18" s="8" t="s">
        <v>213</v>
      </c>
      <c r="D18" s="8"/>
      <c r="E18" s="8"/>
      <c r="F18" s="10"/>
    </row>
    <row r="19" spans="1:6" ht="30" customHeight="1">
      <c r="A19" s="7">
        <v>16</v>
      </c>
      <c r="B19" s="8"/>
      <c r="C19" s="12" t="s">
        <v>214</v>
      </c>
      <c r="D19" s="13"/>
      <c r="E19" s="14"/>
      <c r="F19" s="10"/>
    </row>
    <row r="20" spans="1:6" ht="30" customHeight="1">
      <c r="A20" s="7">
        <v>17</v>
      </c>
      <c r="B20" s="8"/>
      <c r="C20" s="8" t="s">
        <v>215</v>
      </c>
      <c r="D20" s="8"/>
      <c r="E20" s="8"/>
      <c r="F20" s="10"/>
    </row>
    <row r="21" spans="1:6" ht="30" customHeight="1">
      <c r="A21" s="7">
        <v>18</v>
      </c>
      <c r="B21" s="8"/>
      <c r="C21" s="8" t="s">
        <v>216</v>
      </c>
      <c r="D21" s="8"/>
      <c r="E21" s="8"/>
      <c r="F21" s="10">
        <v>80000</v>
      </c>
    </row>
    <row r="22" spans="1:6" ht="30" customHeight="1">
      <c r="A22" s="7">
        <v>19</v>
      </c>
      <c r="B22" s="8"/>
      <c r="C22" s="15" t="s">
        <v>217</v>
      </c>
      <c r="D22" s="15"/>
      <c r="E22" s="15"/>
      <c r="F22" s="16">
        <f>F17+F18+F19+F20+F21</f>
        <v>212409.25154</v>
      </c>
    </row>
    <row r="23" spans="1:6" ht="12" customHeight="1">
      <c r="A23" s="17"/>
      <c r="B23" s="17"/>
      <c r="C23" s="17"/>
      <c r="D23" s="17"/>
      <c r="E23" s="17"/>
      <c r="F23" s="18"/>
    </row>
    <row r="24" spans="1:6" ht="21" customHeight="1">
      <c r="A24" s="19" t="s">
        <v>218</v>
      </c>
      <c r="B24" s="19"/>
      <c r="C24" s="19"/>
      <c r="D24" s="19"/>
      <c r="E24" s="19"/>
      <c r="F24" s="19"/>
    </row>
    <row r="25" spans="1:6" ht="21" customHeight="1">
      <c r="A25" s="20"/>
      <c r="B25" s="20"/>
      <c r="C25" s="20"/>
      <c r="D25" s="20"/>
      <c r="E25" s="20"/>
      <c r="F25" s="20"/>
    </row>
    <row r="26" spans="1:6" ht="21" customHeight="1">
      <c r="A26" s="21" t="s">
        <v>219</v>
      </c>
      <c r="B26" s="22"/>
      <c r="C26" s="22"/>
      <c r="D26" s="22"/>
      <c r="E26" s="22"/>
      <c r="F26" s="22"/>
    </row>
    <row r="27" ht="21" customHeight="1">
      <c r="F27" s="23"/>
    </row>
    <row r="28" ht="21" customHeight="1"/>
    <row r="29" ht="21" customHeight="1"/>
  </sheetData>
  <sheetProtection password="CF7A" sheet="1" objects="1"/>
  <mergeCells count="44">
    <mergeCell ref="A1:F1"/>
    <mergeCell ref="A2:F2"/>
    <mergeCell ref="A3:B3"/>
    <mergeCell ref="D3:E3"/>
    <mergeCell ref="A4:B4"/>
    <mergeCell ref="D4:E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4:F24"/>
    <mergeCell ref="A26:F26"/>
  </mergeCells>
  <printOptions horizontalCentered="1" verticalCentered="1"/>
  <pageMargins left="0.54" right="0.43" top="0.66" bottom="1.14" header="0.54" footer="0.97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公路监理公司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2018-01-03T06:07:38Z</cp:lastPrinted>
  <dcterms:created xsi:type="dcterms:W3CDTF">2003-05-18T03:12:37Z</dcterms:created>
  <dcterms:modified xsi:type="dcterms:W3CDTF">2018-06-14T04:49:39Z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